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LOO\Desktop\"/>
    </mc:Choice>
  </mc:AlternateContent>
  <xr:revisionPtr revIDLastSave="0" documentId="13_ncr:1_{620F3A02-D6F8-4CBE-8F87-A72F8DF03F11}" xr6:coauthVersionLast="47" xr6:coauthVersionMax="47" xr10:uidLastSave="{00000000-0000-0000-0000-000000000000}"/>
  <bookViews>
    <workbookView xWindow="-120" yWindow="-120" windowWidth="17520" windowHeight="12600" xr2:uid="{00000000-000D-0000-FFFF-FFFF00000000}"/>
  </bookViews>
  <sheets>
    <sheet name="موجودي 31شهريو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1" l="1"/>
  <c r="N12" i="1"/>
  <c r="U3" i="1"/>
  <c r="U4" i="1"/>
  <c r="U5" i="1"/>
  <c r="U6" i="1"/>
  <c r="U7" i="1"/>
  <c r="U8" i="1"/>
  <c r="U9" i="1"/>
  <c r="U10" i="1"/>
  <c r="U11" i="1"/>
  <c r="N11" i="1" s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N53" i="1" s="1"/>
  <c r="U54" i="1"/>
  <c r="N54" i="1" s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N70" i="1" s="1"/>
  <c r="U71" i="1"/>
  <c r="N71" i="1" s="1"/>
  <c r="U72" i="1"/>
  <c r="U73" i="1"/>
  <c r="U74" i="1"/>
  <c r="U75" i="1"/>
  <c r="U76" i="1"/>
  <c r="U77" i="1"/>
  <c r="U78" i="1"/>
  <c r="N78" i="1" s="1"/>
  <c r="U79" i="1"/>
  <c r="U80" i="1"/>
  <c r="N80" i="1" s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N108" i="1" s="1"/>
  <c r="U109" i="1"/>
  <c r="U110" i="1"/>
  <c r="U111" i="1"/>
  <c r="U112" i="1"/>
  <c r="U113" i="1"/>
  <c r="U114" i="1"/>
  <c r="N114" i="1" s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N128" i="1" s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N170" i="1" s="1"/>
  <c r="U171" i="1"/>
  <c r="U172" i="1"/>
  <c r="U173" i="1"/>
  <c r="U174" i="1"/>
  <c r="U175" i="1"/>
  <c r="U176" i="1"/>
  <c r="U177" i="1"/>
  <c r="U178" i="1"/>
  <c r="N178" i="1" s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N196" i="1" s="1"/>
  <c r="U197" i="1"/>
  <c r="U198" i="1"/>
  <c r="U199" i="1"/>
  <c r="N199" i="1" s="1"/>
  <c r="U200" i="1"/>
  <c r="N200" i="1" s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N234" i="1" s="1"/>
  <c r="U235" i="1"/>
  <c r="U236" i="1"/>
  <c r="U237" i="1"/>
  <c r="U238" i="1"/>
  <c r="U239" i="1"/>
  <c r="U240" i="1"/>
  <c r="N240" i="1" s="1"/>
  <c r="U241" i="1"/>
  <c r="U242" i="1"/>
  <c r="U243" i="1"/>
  <c r="U244" i="1"/>
  <c r="U245" i="1"/>
  <c r="U246" i="1"/>
  <c r="U247" i="1"/>
  <c r="U248" i="1"/>
  <c r="U249" i="1"/>
  <c r="N249" i="1" s="1"/>
  <c r="U250" i="1"/>
  <c r="U251" i="1"/>
  <c r="U252" i="1"/>
  <c r="U253" i="1"/>
  <c r="U254" i="1"/>
  <c r="U255" i="1"/>
  <c r="U256" i="1"/>
  <c r="U257" i="1"/>
  <c r="U258" i="1"/>
  <c r="U259" i="1"/>
  <c r="U260" i="1"/>
  <c r="U261" i="1"/>
  <c r="N261" i="1" s="1"/>
  <c r="U262" i="1"/>
  <c r="N262" i="1" s="1"/>
  <c r="U263" i="1"/>
  <c r="U264" i="1"/>
  <c r="U265" i="1"/>
  <c r="N265" i="1" s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N278" i="1" s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N294" i="1" s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2" i="1"/>
  <c r="T3" i="1" l="1"/>
  <c r="T4" i="1"/>
  <c r="T5" i="1"/>
  <c r="T6" i="1"/>
  <c r="T7" i="1"/>
  <c r="N7" i="1" s="1"/>
  <c r="T8" i="1"/>
  <c r="T9" i="1"/>
  <c r="T10" i="1"/>
  <c r="N10" i="1" s="1"/>
  <c r="T11" i="1"/>
  <c r="T12" i="1"/>
  <c r="T13" i="1"/>
  <c r="T14" i="1"/>
  <c r="T15" i="1"/>
  <c r="T16" i="1"/>
  <c r="T17" i="1"/>
  <c r="T18" i="1"/>
  <c r="N18" i="1" s="1"/>
  <c r="T19" i="1"/>
  <c r="T20" i="1"/>
  <c r="T21" i="1"/>
  <c r="T22" i="1"/>
  <c r="T23" i="1"/>
  <c r="T24" i="1"/>
  <c r="T25" i="1"/>
  <c r="T26" i="1"/>
  <c r="T27" i="1"/>
  <c r="N27" i="1" s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N50" i="1" s="1"/>
  <c r="T51" i="1"/>
  <c r="N51" i="1" s="1"/>
  <c r="T52" i="1"/>
  <c r="T53" i="1"/>
  <c r="T54" i="1"/>
  <c r="T55" i="1"/>
  <c r="N55" i="1" s="1"/>
  <c r="T56" i="1"/>
  <c r="N56" i="1" s="1"/>
  <c r="T57" i="1"/>
  <c r="N57" i="1" s="1"/>
  <c r="T58" i="1"/>
  <c r="N58" i="1" s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N81" i="1" s="1"/>
  <c r="T82" i="1"/>
  <c r="T83" i="1"/>
  <c r="T84" i="1"/>
  <c r="T85" i="1"/>
  <c r="T86" i="1"/>
  <c r="N86" i="1" s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N116" i="1" s="1"/>
  <c r="T117" i="1"/>
  <c r="T118" i="1"/>
  <c r="T119" i="1"/>
  <c r="T120" i="1"/>
  <c r="T121" i="1"/>
  <c r="T122" i="1"/>
  <c r="T123" i="1"/>
  <c r="T124" i="1"/>
  <c r="T125" i="1"/>
  <c r="T126" i="1"/>
  <c r="T127" i="1"/>
  <c r="N127" i="1" s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N184" i="1" s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N255" i="1" s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N273" i="1" s="1"/>
  <c r="T274" i="1"/>
  <c r="T275" i="1"/>
  <c r="N275" i="1" s="1"/>
  <c r="T276" i="1"/>
  <c r="T277" i="1"/>
  <c r="T278" i="1"/>
  <c r="T279" i="1"/>
  <c r="N279" i="1" s="1"/>
  <c r="T280" i="1"/>
  <c r="N280" i="1" s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N300" i="1" s="1"/>
  <c r="T301" i="1"/>
  <c r="T302" i="1"/>
  <c r="T303" i="1"/>
  <c r="T304" i="1"/>
  <c r="T305" i="1"/>
  <c r="T306" i="1"/>
  <c r="T307" i="1"/>
  <c r="T308" i="1"/>
  <c r="T309" i="1"/>
  <c r="T310" i="1"/>
  <c r="T311" i="1"/>
  <c r="T2" i="1"/>
  <c r="S3" i="1" l="1"/>
  <c r="S4" i="1"/>
  <c r="S5" i="1"/>
  <c r="N5" i="1" s="1"/>
  <c r="S6" i="1"/>
  <c r="N6" i="1" s="1"/>
  <c r="S7" i="1"/>
  <c r="S8" i="1"/>
  <c r="N8" i="1" s="1"/>
  <c r="S9" i="1"/>
  <c r="S10" i="1"/>
  <c r="S11" i="1"/>
  <c r="S12" i="1"/>
  <c r="S13" i="1"/>
  <c r="S14" i="1"/>
  <c r="S15" i="1"/>
  <c r="N15" i="1" s="1"/>
  <c r="S16" i="1"/>
  <c r="S17" i="1"/>
  <c r="N17" i="1" s="1"/>
  <c r="S18" i="1"/>
  <c r="S19" i="1"/>
  <c r="N19" i="1" s="1"/>
  <c r="S20" i="1"/>
  <c r="S21" i="1"/>
  <c r="S22" i="1"/>
  <c r="S23" i="1"/>
  <c r="N23" i="1" s="1"/>
  <c r="S24" i="1"/>
  <c r="N24" i="1" s="1"/>
  <c r="S25" i="1"/>
  <c r="S26" i="1"/>
  <c r="S27" i="1"/>
  <c r="S28" i="1"/>
  <c r="S29" i="1"/>
  <c r="N29" i="1" s="1"/>
  <c r="S30" i="1"/>
  <c r="N30" i="1" s="1"/>
  <c r="S31" i="1"/>
  <c r="N31" i="1" s="1"/>
  <c r="S32" i="1"/>
  <c r="N32" i="1" s="1"/>
  <c r="S33" i="1"/>
  <c r="N33" i="1" s="1"/>
  <c r="S34" i="1"/>
  <c r="N34" i="1" s="1"/>
  <c r="S35" i="1"/>
  <c r="N35" i="1" s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N59" i="1" s="1"/>
  <c r="S60" i="1"/>
  <c r="N60" i="1" s="1"/>
  <c r="S61" i="1"/>
  <c r="S62" i="1"/>
  <c r="S63" i="1"/>
  <c r="N63" i="1" s="1"/>
  <c r="S64" i="1"/>
  <c r="N64" i="1" s="1"/>
  <c r="S65" i="1"/>
  <c r="S66" i="1"/>
  <c r="S67" i="1"/>
  <c r="N67" i="1" s="1"/>
  <c r="S68" i="1"/>
  <c r="N68" i="1" s="1"/>
  <c r="S69" i="1"/>
  <c r="S70" i="1"/>
  <c r="S71" i="1"/>
  <c r="S72" i="1"/>
  <c r="S73" i="1"/>
  <c r="S74" i="1"/>
  <c r="S75" i="1"/>
  <c r="S76" i="1"/>
  <c r="N76" i="1" s="1"/>
  <c r="S77" i="1"/>
  <c r="S78" i="1"/>
  <c r="S79" i="1"/>
  <c r="S80" i="1"/>
  <c r="S81" i="1"/>
  <c r="S82" i="1"/>
  <c r="S83" i="1"/>
  <c r="S84" i="1"/>
  <c r="S85" i="1"/>
  <c r="S86" i="1"/>
  <c r="S87" i="1"/>
  <c r="N87" i="1" s="1"/>
  <c r="S88" i="1"/>
  <c r="N88" i="1" s="1"/>
  <c r="S89" i="1"/>
  <c r="N89" i="1" s="1"/>
  <c r="S90" i="1"/>
  <c r="N90" i="1" s="1"/>
  <c r="S91" i="1"/>
  <c r="N91" i="1" s="1"/>
  <c r="S92" i="1"/>
  <c r="N92" i="1" s="1"/>
  <c r="S93" i="1"/>
  <c r="N93" i="1" s="1"/>
  <c r="S94" i="1"/>
  <c r="S95" i="1"/>
  <c r="S96" i="1"/>
  <c r="S97" i="1"/>
  <c r="S98" i="1"/>
  <c r="N98" i="1" s="1"/>
  <c r="S99" i="1"/>
  <c r="N99" i="1" s="1"/>
  <c r="S100" i="1"/>
  <c r="N100" i="1" s="1"/>
  <c r="S101" i="1"/>
  <c r="S102" i="1"/>
  <c r="N102" i="1" s="1"/>
  <c r="S103" i="1"/>
  <c r="N103" i="1" s="1"/>
  <c r="S104" i="1"/>
  <c r="S105" i="1"/>
  <c r="N105" i="1" s="1"/>
  <c r="S106" i="1"/>
  <c r="S107" i="1"/>
  <c r="S108" i="1"/>
  <c r="S109" i="1"/>
  <c r="S110" i="1"/>
  <c r="S111" i="1"/>
  <c r="S112" i="1"/>
  <c r="N112" i="1" s="1"/>
  <c r="S113" i="1"/>
  <c r="S114" i="1"/>
  <c r="S115" i="1"/>
  <c r="S116" i="1"/>
  <c r="S117" i="1"/>
  <c r="S118" i="1"/>
  <c r="S119" i="1"/>
  <c r="N119" i="1" s="1"/>
  <c r="S120" i="1"/>
  <c r="S121" i="1"/>
  <c r="S122" i="1"/>
  <c r="S123" i="1"/>
  <c r="S124" i="1"/>
  <c r="N124" i="1" s="1"/>
  <c r="S125" i="1"/>
  <c r="S126" i="1"/>
  <c r="S127" i="1"/>
  <c r="S128" i="1"/>
  <c r="S129" i="1"/>
  <c r="S130" i="1"/>
  <c r="S131" i="1"/>
  <c r="S132" i="1"/>
  <c r="N132" i="1" s="1"/>
  <c r="S133" i="1"/>
  <c r="N133" i="1" s="1"/>
  <c r="S134" i="1"/>
  <c r="N134" i="1" s="1"/>
  <c r="S135" i="1"/>
  <c r="S136" i="1"/>
  <c r="S137" i="1"/>
  <c r="S138" i="1"/>
  <c r="S139" i="1"/>
  <c r="S140" i="1"/>
  <c r="N140" i="1" s="1"/>
  <c r="S141" i="1"/>
  <c r="S142" i="1"/>
  <c r="S143" i="1"/>
  <c r="S144" i="1"/>
  <c r="S145" i="1"/>
  <c r="N145" i="1" s="1"/>
  <c r="S146" i="1"/>
  <c r="S147" i="1"/>
  <c r="N147" i="1" s="1"/>
  <c r="S148" i="1"/>
  <c r="S149" i="1"/>
  <c r="S150" i="1"/>
  <c r="S151" i="1"/>
  <c r="N151" i="1" s="1"/>
  <c r="S152" i="1"/>
  <c r="S153" i="1"/>
  <c r="N153" i="1" s="1"/>
  <c r="S154" i="1"/>
  <c r="S155" i="1"/>
  <c r="S156" i="1"/>
  <c r="S157" i="1"/>
  <c r="S158" i="1"/>
  <c r="S159" i="1"/>
  <c r="S160" i="1"/>
  <c r="S161" i="1"/>
  <c r="S162" i="1"/>
  <c r="N162" i="1" s="1"/>
  <c r="S163" i="1"/>
  <c r="N163" i="1" s="1"/>
  <c r="S164" i="1"/>
  <c r="N164" i="1" s="1"/>
  <c r="S165" i="1"/>
  <c r="S166" i="1"/>
  <c r="S167" i="1"/>
  <c r="N167" i="1" s="1"/>
  <c r="S168" i="1"/>
  <c r="S169" i="1"/>
  <c r="S170" i="1"/>
  <c r="S171" i="1"/>
  <c r="S172" i="1"/>
  <c r="S173" i="1"/>
  <c r="N173" i="1" s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N186" i="1" s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N204" i="1" s="1"/>
  <c r="S205" i="1"/>
  <c r="S206" i="1"/>
  <c r="S207" i="1"/>
  <c r="S208" i="1"/>
  <c r="N208" i="1" s="1"/>
  <c r="S209" i="1"/>
  <c r="S210" i="1"/>
  <c r="S211" i="1"/>
  <c r="N211" i="1" s="1"/>
  <c r="S212" i="1"/>
  <c r="S213" i="1"/>
  <c r="N213" i="1" s="1"/>
  <c r="S214" i="1"/>
  <c r="S215" i="1"/>
  <c r="S216" i="1"/>
  <c r="S217" i="1"/>
  <c r="S218" i="1"/>
  <c r="S219" i="1"/>
  <c r="S220" i="1"/>
  <c r="S221" i="1"/>
  <c r="S222" i="1"/>
  <c r="S223" i="1"/>
  <c r="N223" i="1" s="1"/>
  <c r="S224" i="1"/>
  <c r="S225" i="1"/>
  <c r="S226" i="1"/>
  <c r="S227" i="1"/>
  <c r="S228" i="1"/>
  <c r="S229" i="1"/>
  <c r="S230" i="1"/>
  <c r="S231" i="1"/>
  <c r="S232" i="1"/>
  <c r="S233" i="1"/>
  <c r="S234" i="1"/>
  <c r="S235" i="1"/>
  <c r="N235" i="1" s="1"/>
  <c r="S236" i="1"/>
  <c r="S237" i="1"/>
  <c r="S238" i="1"/>
  <c r="S239" i="1"/>
  <c r="N239" i="1" s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N256" i="1" s="1"/>
  <c r="S257" i="1"/>
  <c r="S258" i="1"/>
  <c r="S259" i="1"/>
  <c r="S260" i="1"/>
  <c r="S261" i="1"/>
  <c r="S262" i="1"/>
  <c r="S263" i="1"/>
  <c r="N263" i="1" s="1"/>
  <c r="S264" i="1"/>
  <c r="S265" i="1"/>
  <c r="S266" i="1"/>
  <c r="S267" i="1"/>
  <c r="N267" i="1" s="1"/>
  <c r="S268" i="1"/>
  <c r="N268" i="1" s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N288" i="1" s="1"/>
  <c r="S289" i="1"/>
  <c r="N289" i="1" s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N302" i="1" s="1"/>
  <c r="S303" i="1"/>
  <c r="S304" i="1"/>
  <c r="S305" i="1"/>
  <c r="S306" i="1"/>
  <c r="S307" i="1"/>
  <c r="S308" i="1"/>
  <c r="S309" i="1"/>
  <c r="S310" i="1"/>
  <c r="S311" i="1"/>
  <c r="R3" i="1"/>
  <c r="R4" i="1"/>
  <c r="R5" i="1"/>
  <c r="R6" i="1"/>
  <c r="R7" i="1"/>
  <c r="R8" i="1"/>
  <c r="R9" i="1"/>
  <c r="R10" i="1"/>
  <c r="R11" i="1"/>
  <c r="R12" i="1"/>
  <c r="R13" i="1"/>
  <c r="N13" i="1" s="1"/>
  <c r="R14" i="1"/>
  <c r="R15" i="1"/>
  <c r="R16" i="1"/>
  <c r="N16" i="1" s="1"/>
  <c r="R17" i="1"/>
  <c r="R18" i="1"/>
  <c r="R19" i="1"/>
  <c r="R20" i="1"/>
  <c r="R21" i="1"/>
  <c r="R22" i="1"/>
  <c r="N22" i="1" s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N47" i="1" s="1"/>
  <c r="R48" i="1"/>
  <c r="N48" i="1" s="1"/>
  <c r="R49" i="1"/>
  <c r="R50" i="1"/>
  <c r="R51" i="1"/>
  <c r="R52" i="1"/>
  <c r="N52" i="1" s="1"/>
  <c r="R53" i="1"/>
  <c r="R54" i="1"/>
  <c r="R55" i="1"/>
  <c r="R56" i="1"/>
  <c r="R57" i="1"/>
  <c r="R58" i="1"/>
  <c r="R59" i="1"/>
  <c r="R60" i="1"/>
  <c r="R61" i="1"/>
  <c r="N61" i="1" s="1"/>
  <c r="R62" i="1"/>
  <c r="N62" i="1" s="1"/>
  <c r="R63" i="1"/>
  <c r="R64" i="1"/>
  <c r="R65" i="1"/>
  <c r="N65" i="1" s="1"/>
  <c r="R66" i="1"/>
  <c r="N66" i="1" s="1"/>
  <c r="R67" i="1"/>
  <c r="R68" i="1"/>
  <c r="R69" i="1"/>
  <c r="R70" i="1"/>
  <c r="R71" i="1"/>
  <c r="R72" i="1"/>
  <c r="N72" i="1" s="1"/>
  <c r="R73" i="1"/>
  <c r="N73" i="1" s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N97" i="1" s="1"/>
  <c r="R98" i="1"/>
  <c r="R99" i="1"/>
  <c r="R100" i="1"/>
  <c r="R101" i="1"/>
  <c r="N101" i="1" s="1"/>
  <c r="R102" i="1"/>
  <c r="R103" i="1"/>
  <c r="R104" i="1"/>
  <c r="R105" i="1"/>
  <c r="R106" i="1"/>
  <c r="R107" i="1"/>
  <c r="N107" i="1" s="1"/>
  <c r="R108" i="1"/>
  <c r="R109" i="1"/>
  <c r="R110" i="1"/>
  <c r="R111" i="1"/>
  <c r="R112" i="1"/>
  <c r="R113" i="1"/>
  <c r="R114" i="1"/>
  <c r="R115" i="1"/>
  <c r="R116" i="1"/>
  <c r="R117" i="1"/>
  <c r="R118" i="1"/>
  <c r="N118" i="1" s="1"/>
  <c r="R119" i="1"/>
  <c r="R120" i="1"/>
  <c r="R121" i="1"/>
  <c r="R122" i="1"/>
  <c r="R123" i="1"/>
  <c r="R124" i="1"/>
  <c r="R125" i="1"/>
  <c r="R126" i="1"/>
  <c r="R127" i="1"/>
  <c r="R128" i="1"/>
  <c r="R129" i="1"/>
  <c r="N129" i="1" s="1"/>
  <c r="R130" i="1"/>
  <c r="N130" i="1" s="1"/>
  <c r="R131" i="1"/>
  <c r="N131" i="1" s="1"/>
  <c r="R132" i="1"/>
  <c r="R133" i="1"/>
  <c r="R134" i="1"/>
  <c r="R135" i="1"/>
  <c r="R136" i="1"/>
  <c r="R137" i="1"/>
  <c r="R138" i="1"/>
  <c r="R139" i="1"/>
  <c r="N139" i="1" s="1"/>
  <c r="R140" i="1"/>
  <c r="R141" i="1"/>
  <c r="R142" i="1"/>
  <c r="R143" i="1"/>
  <c r="R144" i="1"/>
  <c r="N144" i="1" s="1"/>
  <c r="R145" i="1"/>
  <c r="R146" i="1"/>
  <c r="N146" i="1" s="1"/>
  <c r="R147" i="1"/>
  <c r="R148" i="1"/>
  <c r="R149" i="1"/>
  <c r="R150" i="1"/>
  <c r="N150" i="1" s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N166" i="1" s="1"/>
  <c r="R167" i="1"/>
  <c r="R168" i="1"/>
  <c r="N168" i="1" s="1"/>
  <c r="R169" i="1"/>
  <c r="N169" i="1" s="1"/>
  <c r="R170" i="1"/>
  <c r="R171" i="1"/>
  <c r="R172" i="1"/>
  <c r="R173" i="1"/>
  <c r="R174" i="1"/>
  <c r="N174" i="1" s="1"/>
  <c r="R175" i="1"/>
  <c r="R176" i="1"/>
  <c r="R177" i="1"/>
  <c r="R178" i="1"/>
  <c r="R179" i="1"/>
  <c r="R180" i="1"/>
  <c r="N180" i="1" s="1"/>
  <c r="R181" i="1"/>
  <c r="R182" i="1"/>
  <c r="N182" i="1" s="1"/>
  <c r="R183" i="1"/>
  <c r="R184" i="1"/>
  <c r="R185" i="1"/>
  <c r="R186" i="1"/>
  <c r="R187" i="1"/>
  <c r="R188" i="1"/>
  <c r="N188" i="1" s="1"/>
  <c r="R189" i="1"/>
  <c r="R190" i="1"/>
  <c r="R191" i="1"/>
  <c r="R192" i="1"/>
  <c r="R193" i="1"/>
  <c r="R194" i="1"/>
  <c r="N194" i="1" s="1"/>
  <c r="R195" i="1"/>
  <c r="N195" i="1" s="1"/>
  <c r="R196" i="1"/>
  <c r="R197" i="1"/>
  <c r="R198" i="1"/>
  <c r="R199" i="1"/>
  <c r="R200" i="1"/>
  <c r="R201" i="1"/>
  <c r="N201" i="1" s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N214" i="1" s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N228" i="1" s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N242" i="1" s="1"/>
  <c r="R243" i="1"/>
  <c r="N243" i="1" s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N257" i="1" s="1"/>
  <c r="R258" i="1"/>
  <c r="N258" i="1" s="1"/>
  <c r="R259" i="1"/>
  <c r="N259" i="1" s="1"/>
  <c r="R260" i="1"/>
  <c r="R261" i="1"/>
  <c r="R262" i="1"/>
  <c r="R263" i="1"/>
  <c r="R264" i="1"/>
  <c r="R265" i="1"/>
  <c r="R266" i="1"/>
  <c r="N266" i="1" s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N281" i="1" s="1"/>
  <c r="R282" i="1"/>
  <c r="N282" i="1" s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N308" i="1" s="1"/>
  <c r="R309" i="1"/>
  <c r="R310" i="1"/>
  <c r="N310" i="1" s="1"/>
  <c r="R311" i="1"/>
  <c r="Q3" i="1"/>
  <c r="Q4" i="1"/>
  <c r="Q5" i="1"/>
  <c r="Q6" i="1"/>
  <c r="Q7" i="1"/>
  <c r="Q8" i="1"/>
  <c r="Q9" i="1"/>
  <c r="N9" i="1" s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N113" i="1" s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N137" i="1" s="1"/>
  <c r="Q138" i="1"/>
  <c r="N138" i="1" s="1"/>
  <c r="Q139" i="1"/>
  <c r="Q140" i="1"/>
  <c r="Q141" i="1"/>
  <c r="Q142" i="1"/>
  <c r="N142" i="1" s="1"/>
  <c r="Q143" i="1"/>
  <c r="N143" i="1" s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N171" i="1" s="1"/>
  <c r="Q172" i="1"/>
  <c r="N172" i="1" s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N187" i="1" s="1"/>
  <c r="Q188" i="1"/>
  <c r="Q189" i="1"/>
  <c r="Q190" i="1"/>
  <c r="Q191" i="1"/>
  <c r="N191" i="1" s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N247" i="1" s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N303" i="1" s="1"/>
  <c r="Q304" i="1"/>
  <c r="Q305" i="1"/>
  <c r="Q306" i="1"/>
  <c r="Q307" i="1"/>
  <c r="N307" i="1" s="1"/>
  <c r="Q308" i="1"/>
  <c r="Q309" i="1"/>
  <c r="Q310" i="1"/>
  <c r="Q311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N28" i="1" s="1"/>
  <c r="P29" i="1"/>
  <c r="P30" i="1"/>
  <c r="P31" i="1"/>
  <c r="P32" i="1"/>
  <c r="P33" i="1"/>
  <c r="P34" i="1"/>
  <c r="P35" i="1"/>
  <c r="P36" i="1"/>
  <c r="N36" i="1" s="1"/>
  <c r="P37" i="1"/>
  <c r="N37" i="1" s="1"/>
  <c r="P38" i="1"/>
  <c r="N38" i="1" s="1"/>
  <c r="P39" i="1"/>
  <c r="P40" i="1"/>
  <c r="P41" i="1"/>
  <c r="P42" i="1"/>
  <c r="P43" i="1"/>
  <c r="P44" i="1"/>
  <c r="P45" i="1"/>
  <c r="P46" i="1"/>
  <c r="P47" i="1"/>
  <c r="P48" i="1"/>
  <c r="P49" i="1"/>
  <c r="N49" i="1" s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N75" i="1" s="1"/>
  <c r="P76" i="1"/>
  <c r="P77" i="1"/>
  <c r="N77" i="1" s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N120" i="1" s="1"/>
  <c r="P121" i="1"/>
  <c r="P122" i="1"/>
  <c r="N122" i="1" s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N135" i="1" s="1"/>
  <c r="P136" i="1"/>
  <c r="N136" i="1" s="1"/>
  <c r="P137" i="1"/>
  <c r="P138" i="1"/>
  <c r="P139" i="1"/>
  <c r="P140" i="1"/>
  <c r="P141" i="1"/>
  <c r="N141" i="1" s="1"/>
  <c r="P142" i="1"/>
  <c r="P143" i="1"/>
  <c r="P144" i="1"/>
  <c r="P145" i="1"/>
  <c r="P146" i="1"/>
  <c r="P147" i="1"/>
  <c r="P148" i="1"/>
  <c r="N148" i="1" s="1"/>
  <c r="P149" i="1"/>
  <c r="N149" i="1" s="1"/>
  <c r="P150" i="1"/>
  <c r="P151" i="1"/>
  <c r="P152" i="1"/>
  <c r="P153" i="1"/>
  <c r="P154" i="1"/>
  <c r="N154" i="1" s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N179" i="1" s="1"/>
  <c r="P180" i="1"/>
  <c r="P181" i="1"/>
  <c r="P182" i="1"/>
  <c r="P183" i="1"/>
  <c r="N183" i="1" s="1"/>
  <c r="P184" i="1"/>
  <c r="P185" i="1"/>
  <c r="P186" i="1"/>
  <c r="P187" i="1"/>
  <c r="P188" i="1"/>
  <c r="P189" i="1"/>
  <c r="N189" i="1" s="1"/>
  <c r="P190" i="1"/>
  <c r="N190" i="1" s="1"/>
  <c r="P191" i="1"/>
  <c r="P192" i="1"/>
  <c r="N192" i="1" s="1"/>
  <c r="P193" i="1"/>
  <c r="N193" i="1" s="1"/>
  <c r="P194" i="1"/>
  <c r="P195" i="1"/>
  <c r="P196" i="1"/>
  <c r="P197" i="1"/>
  <c r="P198" i="1"/>
  <c r="P199" i="1"/>
  <c r="P200" i="1"/>
  <c r="P201" i="1"/>
  <c r="P202" i="1"/>
  <c r="P203" i="1"/>
  <c r="N203" i="1" s="1"/>
  <c r="P204" i="1"/>
  <c r="P205" i="1"/>
  <c r="P206" i="1"/>
  <c r="P207" i="1"/>
  <c r="P208" i="1"/>
  <c r="P209" i="1"/>
  <c r="N209" i="1" s="1"/>
  <c r="P210" i="1"/>
  <c r="N210" i="1" s="1"/>
  <c r="P211" i="1"/>
  <c r="P212" i="1"/>
  <c r="N212" i="1" s="1"/>
  <c r="P213" i="1"/>
  <c r="P214" i="1"/>
  <c r="P215" i="1"/>
  <c r="N215" i="1" s="1"/>
  <c r="P216" i="1"/>
  <c r="P218" i="1"/>
  <c r="N218" i="1" s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N245" i="1" s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N304" i="1" s="1"/>
  <c r="P305" i="1"/>
  <c r="P306" i="1"/>
  <c r="P307" i="1"/>
  <c r="P308" i="1"/>
  <c r="P309" i="1"/>
  <c r="P310" i="1"/>
  <c r="P311" i="1"/>
  <c r="N311" i="1" s="1"/>
  <c r="Q2" i="1"/>
  <c r="R2" i="1"/>
  <c r="S2" i="1" l="1"/>
  <c r="P2" i="1"/>
  <c r="F298" i="1" l="1"/>
  <c r="F301" i="1"/>
  <c r="F299" i="1"/>
  <c r="F297" i="1"/>
  <c r="F296" i="1"/>
  <c r="F229" i="1"/>
  <c r="F227" i="1"/>
  <c r="F226" i="1"/>
  <c r="F225" i="1"/>
  <c r="F2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O18" authorId="0" shapeId="0" xr:uid="{00000000-0006-0000-0000-000001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35" authorId="0" shapeId="0" xr:uid="{00000000-0006-0000-0000-000002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66" authorId="0" shapeId="0" xr:uid="{00000000-0006-0000-0000-000003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83" authorId="0" shapeId="0" xr:uid="{00000000-0006-0000-0000-000004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84" authorId="0" shapeId="0" xr:uid="{00000000-0006-0000-0000-000005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85" authorId="0" shapeId="0" xr:uid="{00000000-0006-0000-0000-000006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86" authorId="0" shapeId="0" xr:uid="{00000000-0006-0000-0000-000007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157" authorId="0" shapeId="0" xr:uid="{00000000-0006-0000-0000-000008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244" authorId="0" shapeId="0" xr:uid="{00000000-0006-0000-0000-000009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282" authorId="0" shapeId="0" xr:uid="{00000000-0006-0000-0000-00000A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284" authorId="0" shapeId="0" xr:uid="{00000000-0006-0000-0000-00000B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  <comment ref="O311" authorId="0" shapeId="0" xr:uid="{00000000-0006-0000-0000-00000C000000}">
      <text>
        <r>
          <rPr>
            <b/>
            <sz val="9"/>
            <color indexed="81"/>
            <rFont val="Tahoma"/>
            <charset val="178"/>
          </rPr>
          <t>pc:</t>
        </r>
        <r>
          <rPr>
            <sz val="9"/>
            <color indexed="81"/>
            <rFont val="Tahoma"/>
            <charset val="178"/>
          </rPr>
          <t xml:space="preserve">
؟</t>
        </r>
      </text>
    </comment>
  </commentList>
</comments>
</file>

<file path=xl/sharedStrings.xml><?xml version="1.0" encoding="utf-8"?>
<sst xmlns="http://schemas.openxmlformats.org/spreadsheetml/2006/main" count="1633" uniqueCount="475">
  <si>
    <t>رديف</t>
  </si>
  <si>
    <t>گروه اصلي</t>
  </si>
  <si>
    <t>آب مرکبات گيري</t>
  </si>
  <si>
    <t>آبسردکن</t>
  </si>
  <si>
    <t xml:space="preserve">آبگرمکن </t>
  </si>
  <si>
    <t>آبميوه گيري</t>
  </si>
  <si>
    <t>آسياب</t>
  </si>
  <si>
    <t>آون توستر</t>
  </si>
  <si>
    <t>اپيلاتور</t>
  </si>
  <si>
    <t>اتو</t>
  </si>
  <si>
    <t>اتو پرس</t>
  </si>
  <si>
    <t>اتو مو</t>
  </si>
  <si>
    <t>اجاق گاز مبله</t>
  </si>
  <si>
    <t xml:space="preserve">اجاق گاز صفحه اي </t>
  </si>
  <si>
    <t>اسپرسوساز</t>
  </si>
  <si>
    <t>اسپيکر</t>
  </si>
  <si>
    <t>ال اي دي</t>
  </si>
  <si>
    <t>بخارشور</t>
  </si>
  <si>
    <t>بخاري</t>
  </si>
  <si>
    <t>پلوپز</t>
  </si>
  <si>
    <t xml:space="preserve">پکيچ </t>
  </si>
  <si>
    <t>ترازو آشپزخانه</t>
  </si>
  <si>
    <t>تصفيه هوا</t>
  </si>
  <si>
    <t>توستر نان</t>
  </si>
  <si>
    <t>جاروبرقي</t>
  </si>
  <si>
    <t>جارو شارژي</t>
  </si>
  <si>
    <t>چاي ساز</t>
  </si>
  <si>
    <t>چرخ خياطي</t>
  </si>
  <si>
    <t xml:space="preserve">چرخ گوشت </t>
  </si>
  <si>
    <t>خرد کن</t>
  </si>
  <si>
    <t xml:space="preserve">رادياتور </t>
  </si>
  <si>
    <t>زودپز برقي</t>
  </si>
  <si>
    <t>ساندويچ ساز</t>
  </si>
  <si>
    <t>سرخ کن</t>
  </si>
  <si>
    <t>سرويس پذيرايي</t>
  </si>
  <si>
    <t>سرويس قابلمه</t>
  </si>
  <si>
    <t>سشوار</t>
  </si>
  <si>
    <t>سماور برقي</t>
  </si>
  <si>
    <t>سينک</t>
  </si>
  <si>
    <t>طي شور</t>
  </si>
  <si>
    <t>ظرفشويي</t>
  </si>
  <si>
    <t>غذاساز</t>
  </si>
  <si>
    <t>فر توکار</t>
  </si>
  <si>
    <t>يخچال</t>
  </si>
  <si>
    <t>فن هيتر</t>
  </si>
  <si>
    <t>گريل</t>
  </si>
  <si>
    <t>گوشت کوب برقي</t>
  </si>
  <si>
    <t>لباسشويي</t>
  </si>
  <si>
    <t>ماشين اصلاح</t>
  </si>
  <si>
    <t>ماکروفر</t>
  </si>
  <si>
    <t>مخلوط کن</t>
  </si>
  <si>
    <t>ميز تي وي</t>
  </si>
  <si>
    <t>ميوه خشک کن</t>
  </si>
  <si>
    <t>همزن</t>
  </si>
  <si>
    <t>هود</t>
  </si>
  <si>
    <t>کتري برقي</t>
  </si>
  <si>
    <t>کولر آبي</t>
  </si>
  <si>
    <t>گروه فرعي</t>
  </si>
  <si>
    <t>بلک اند دکر</t>
  </si>
  <si>
    <t>تکنو</t>
  </si>
  <si>
    <t xml:space="preserve">بنس </t>
  </si>
  <si>
    <t>جنرال</t>
  </si>
  <si>
    <t>بيم</t>
  </si>
  <si>
    <t>مباشي</t>
  </si>
  <si>
    <t>وردا</t>
  </si>
  <si>
    <t>بوش</t>
  </si>
  <si>
    <t>ساپر</t>
  </si>
  <si>
    <t>سام</t>
  </si>
  <si>
    <t>مک استايلر</t>
  </si>
  <si>
    <t>مونوتک</t>
  </si>
  <si>
    <t>کاستلو</t>
  </si>
  <si>
    <t>سافلون</t>
  </si>
  <si>
    <t>فيليپس</t>
  </si>
  <si>
    <t>تفال</t>
  </si>
  <si>
    <t>دلمونتي</t>
  </si>
  <si>
    <t>مولينکس</t>
  </si>
  <si>
    <t>وينسنت</t>
  </si>
  <si>
    <t>ژانومه</t>
  </si>
  <si>
    <t>پرومکس</t>
  </si>
  <si>
    <t>آاگ</t>
  </si>
  <si>
    <t>تاکنو گاز</t>
  </si>
  <si>
    <t>تاکنوگلد</t>
  </si>
  <si>
    <t>تاکنو گلد</t>
  </si>
  <si>
    <t>اسمگ</t>
  </si>
  <si>
    <t>دلونگي</t>
  </si>
  <si>
    <t>دونالکس</t>
  </si>
  <si>
    <t>وسترن هوس</t>
  </si>
  <si>
    <t>نوا</t>
  </si>
  <si>
    <t>جي بي ال</t>
  </si>
  <si>
    <t>سناتور</t>
  </si>
  <si>
    <t>لومکس</t>
  </si>
  <si>
    <t>اسکاي ورد</t>
  </si>
  <si>
    <t>تسکو</t>
  </si>
  <si>
    <t xml:space="preserve">مکسيدر </t>
  </si>
  <si>
    <t>کيميسو</t>
  </si>
  <si>
    <t>تي سي ال</t>
  </si>
  <si>
    <t>اسنوا</t>
  </si>
  <si>
    <t>آيوا</t>
  </si>
  <si>
    <t>کارچر</t>
  </si>
  <si>
    <t>ايران شرق</t>
  </si>
  <si>
    <t>تک الکتريک</t>
  </si>
  <si>
    <t>ميگل</t>
  </si>
  <si>
    <t>لورچ</t>
  </si>
  <si>
    <t>کمري</t>
  </si>
  <si>
    <t>جي پلاس</t>
  </si>
  <si>
    <t>الکترولوکس</t>
  </si>
  <si>
    <t>فکر</t>
  </si>
  <si>
    <t>زيرووات</t>
  </si>
  <si>
    <t>سافينوکس</t>
  </si>
  <si>
    <t>مديا</t>
  </si>
  <si>
    <t>پارس خزر</t>
  </si>
  <si>
    <t>پاکشوما</t>
  </si>
  <si>
    <t>سيلور کرست</t>
  </si>
  <si>
    <t xml:space="preserve">دلمونتي </t>
  </si>
  <si>
    <t>ساکس</t>
  </si>
  <si>
    <t>ريکار</t>
  </si>
  <si>
    <t>پاناسونيک</t>
  </si>
  <si>
    <t>زيمنس</t>
  </si>
  <si>
    <t>هنريچ</t>
  </si>
  <si>
    <t>کنوود</t>
  </si>
  <si>
    <t>هارستاد</t>
  </si>
  <si>
    <t>لاريزو</t>
  </si>
  <si>
    <t>کلاترونيک</t>
  </si>
  <si>
    <t>برينا</t>
  </si>
  <si>
    <t>لايبرونيک</t>
  </si>
  <si>
    <t>نينجا</t>
  </si>
  <si>
    <t>يونيک</t>
  </si>
  <si>
    <t>زرين</t>
  </si>
  <si>
    <t>آک دنيز</t>
  </si>
  <si>
    <t>بابليس</t>
  </si>
  <si>
    <t>کرکماز</t>
  </si>
  <si>
    <t>کندي</t>
  </si>
  <si>
    <t>امرسان</t>
  </si>
  <si>
    <t>بنس</t>
  </si>
  <si>
    <t>ويتک</t>
  </si>
  <si>
    <t>بست</t>
  </si>
  <si>
    <t>کويين</t>
  </si>
  <si>
    <t>وال</t>
  </si>
  <si>
    <t>داتيس</t>
  </si>
  <si>
    <t>متين</t>
  </si>
  <si>
    <t>متفرقه</t>
  </si>
  <si>
    <t>هيماليا</t>
  </si>
  <si>
    <t>ديپوينت</t>
  </si>
  <si>
    <t>هاردستون</t>
  </si>
  <si>
    <t>سپهر شرق</t>
  </si>
  <si>
    <t>نام كالا</t>
  </si>
  <si>
    <t>آب مرکبات گيري بلک اند دکر مدل CJ 800 رنگ مشکي نقره اي</t>
  </si>
  <si>
    <t>آب مرکبات گيري تکنو مدل TE-102 رنگ استيل مشکي گارانتي 18ماهه تکنو</t>
  </si>
  <si>
    <t>آب مرکبات گيري تکنو مدل TE-103 رنگ استيل مشکي گارانتي 24ماهه تکنو</t>
  </si>
  <si>
    <t>آبسردکن فيلتر دار بنس مدل (BW-S916(UFB رنگ سفيد گارانتي 24ماهه بنس</t>
  </si>
  <si>
    <t>آبسردکن يخچال دار بنس مدل BW-S609 رنگ سفيد گارانتي 24ماهه بنس</t>
  </si>
  <si>
    <t>آبگرمکن برقي جنرال 40 ليتري مدل AS-40 رنگ سفيد گارانتي 12ماهه جنرال</t>
  </si>
  <si>
    <t>آبميوه گيري 4کاره بيم مدل FP-2003 رنگ استيل مشکي گارانتي 18 ماه بيم</t>
  </si>
  <si>
    <t>آبميوه گيري 4کاره مباشي مدل ME-JB2009 رنگ استيل مشکي</t>
  </si>
  <si>
    <t>آبميوه گيري 4کاره وردا مدل VER-60 رنگ مشکي استيل گارانتي 12ماهه وردا</t>
  </si>
  <si>
    <t>آبميوه گيري 4کاره وردا مدل VER-70 رنگ استيل مشکي گارانتي 12ماهه وردا</t>
  </si>
  <si>
    <t>آبميوه گيري 7کاره وردا مدل VER-90 رنگ مشکي گارانتي 12ماهه وردا</t>
  </si>
  <si>
    <t>آبميوه گيري بوش مدل MES25G0 رنگ سفيد سبز</t>
  </si>
  <si>
    <t>آبميوه گيري تک بيم مدل 2101 JC رنگ مشکي استيل گارانتي 18ماهه پيراد سرويس</t>
  </si>
  <si>
    <t>آبميوه گيري تکنو مدل TE 219 رنگ مشکي استيل گارانتي 24 ماهه تکنو</t>
  </si>
  <si>
    <t>آبميوه گيري تکنو مدل TE 314 رنگ مشکي استيل گارانتي 18 ماهه تکنو</t>
  </si>
  <si>
    <t>آبميوه گيري چند کاره تکنو مدل Te- 312 رنگ مشکي استيل گارانتي24 ماهه تکنو</t>
  </si>
  <si>
    <t>آبميوه گيري چهار کاره ساپر مدل SJBGC4850 رنگ سفيد گارانتي24ماهه ساپر</t>
  </si>
  <si>
    <t>آبميوه گيري سام مدل JC402 رنگ استيل مشکي گارانتي 24ماهه سام</t>
  </si>
  <si>
    <t>آبميوه گيري مک استايلر مدل MC6000 رنگ قرمز گارانتي 24ماهه مک استايلر</t>
  </si>
  <si>
    <t>آسياب مونوتک مدل MCG110 رنگ سفيد گارانتي 18ماهه مونوتک</t>
  </si>
  <si>
    <t>آسياب کاستلو مدل CL-470 رنگ استيل گارانتي 18ماهه کاستلو</t>
  </si>
  <si>
    <t>آون توستر تکنو مدل Te-552رنگ مشکي گارانتي 24ماهه تکنو</t>
  </si>
  <si>
    <t>آون توستر تکنو مدل Te-657 رنگ مشکي گارانتي 24ماهه تکنو</t>
  </si>
  <si>
    <t>آون توستر تکنو مدل Te-658رنگ مشکي گارانتي 24 ماهه تکنو</t>
  </si>
  <si>
    <t>آون توستر سافلون مدل SFD-45-BS رنگ مشکي گارانتي 18ماهه نما سرويس</t>
  </si>
  <si>
    <t>اپيلاتور فيليپس مدل BRE-225 رنگ سفيد بفش گارانتي 24ماه شکوفا سرويس</t>
  </si>
  <si>
    <t>اتو بخار بيم مدل SI3908 رنگ سفيد مشکي گارانتي 18ماهه پيراد سرويس</t>
  </si>
  <si>
    <t>اتو بخار تفال مدل FV-1734 رنگ آبي سفيد گارانتي 18 ماهه زينو تجارت</t>
  </si>
  <si>
    <t>اتو بخار تفال مدل FV-1953 رنگ بنفش گارانتي 18 ماهه زينو تجارت</t>
  </si>
  <si>
    <t>اتو بخار تفال مدل FV-5735 رنگ آبي سفيد</t>
  </si>
  <si>
    <t>اتو بخار تفال مدل FV-9845 رنگ مشکي مسي</t>
  </si>
  <si>
    <t>اتو بخار تفال مدل SV-4110E0 رنگ آبي سفيد</t>
  </si>
  <si>
    <t>اتو بخار دلمونتي مدل DL-990 رنگ مشکي گارانتي 18ماهه دلمونتي</t>
  </si>
  <si>
    <t>اتو بخار فيليپس مدل DST5040 رنگ مشکي گارانتي 24ماهه شکوفا الکتريک سرويس</t>
  </si>
  <si>
    <t>اتو بخار فيليپس مدل DST-7030 رنگ مشکي آبي</t>
  </si>
  <si>
    <t>اتو بخار فيليپس مدل DST-7051 رنگ بنفش</t>
  </si>
  <si>
    <t>اتو بخار فيليپس مدل DST-8021 رنگ بنفش گارانتي 24ماهه شکوفا الکتريک سرويس</t>
  </si>
  <si>
    <t>اتو بخار فيليپس مدل GC-2990 رنگ سفيد آبي</t>
  </si>
  <si>
    <t>اتو بخار مولينکس مدل IM-1541 رنگ فيروزه اي گارانتي 18ماهه بدر</t>
  </si>
  <si>
    <t>اتو بخار وردا مدل VER-109 رنگ مشکي زرد</t>
  </si>
  <si>
    <t>اتو بخار وردا مدل VER-109 رنگ مشکي طلايي</t>
  </si>
  <si>
    <t>اتو بخار وردا مدل VER-109 رنگ مشکي قرمز</t>
  </si>
  <si>
    <t>اتو بخار وينسنت مدل GC-5426 رنگ سبز فيروزه اي گارانتي 24ماهه شکوفا الکتريک سرويس</t>
  </si>
  <si>
    <t>اتو بخار وينسنت مدل GC-7428 رنگ زرد نوک مدادي گارانتي 24ماهه شکوفا الکتريک سرويس</t>
  </si>
  <si>
    <t>اتو بخار وينسنت مدل GC-7430 رنگ مشکي زرد گارانتي 24ماهه شکوفا الکتريک سرويس</t>
  </si>
  <si>
    <t>اتو پرس ژانومه مدل RC-300 همراه با پايه رنگ سفيد گارانتي 24ماهه نگين ژانومه</t>
  </si>
  <si>
    <t>اتو مو پرومکس مدل Ref.5610 رنگ مشکي گارانتي 24ماهه پرومکس</t>
  </si>
  <si>
    <t>اتوبخار آاگ مدل ST6-1-8EG رنگ سفيد مشکي</t>
  </si>
  <si>
    <t>اجاق گاز تاکنو گاز مدل DF-16-L-PLUS-T رنگ سفيد گارانتي 18ماهه تاکنو</t>
  </si>
  <si>
    <t>اجاق گاز تاکنو گاز مدلL-SF-WW رنگ سفيد گارانتي 18ماهه تاکنو</t>
  </si>
  <si>
    <t>اجاق گاز تاکنوگاز مدل FALCON-L-5B-BB-GOLD رنگ مشکي گارانتي 18ماهه تاکنو</t>
  </si>
  <si>
    <t>اجاق گاز تاکنوگلد با فر ايستاده مدل L-TGF-R-Left رنگ قرمز گارانتي 18ماهه تاکنو</t>
  </si>
  <si>
    <t>اجاق گاز تاکنوگلد مدل  T-6911-WS رنگ سفيد استيل گارانتي 18ماهه تاکنو</t>
  </si>
  <si>
    <t>اجاق گاز تاکنوگلد مدل FR-6931-CC-GOLD-L  رنگ کرم طلايي گارانتي 18ماهه تاکنو</t>
  </si>
  <si>
    <t>اجاق گاز تاکنوگلد مدل T-6911-BS رنگ مشکي استيل گارانتي 18ماهه تاکنو</t>
  </si>
  <si>
    <t>اجاق گاز تاکنوگلد مدل T-6913-WS-L رنگ سفيد استيل گارانتي 18ماهه تاکنو</t>
  </si>
  <si>
    <t>اجاق گاز تاکنوگلد مدل T-6921-WS رنگ سفيد استيل گارانتي 18ماهه تاکنو</t>
  </si>
  <si>
    <t>اجاق گاز صفحه اي تاکنو گلد مدل G-106 رنگ استيل گارانتي 18ماهه تاکنو</t>
  </si>
  <si>
    <t>اجاق گاز صفحه اي تاکنو گلد مدل G-107 رنگ استيل گارانتي 18ماهه تاکنو</t>
  </si>
  <si>
    <t>اجاق گاز صفحه اي تاکنو گلد مدل G-111 رنگ مشکي گارانتي 18ماهه تاکنو</t>
  </si>
  <si>
    <t>اجاق گاز صفحه اي تاکنو گلد مدل G-115 رنگ سفيد گارانتي 18ماهه تاکنو</t>
  </si>
  <si>
    <t>اجاق گاز صفحه اي تاکنوگلد مدل G-119 رنگ مشکي گارانتي 18ماهه تاکنو</t>
  </si>
  <si>
    <t>اجاق گاز طرح فر تاکنوگاز مدل M-2072-SB رنگ سيلور مشکي گارانتي 18ماهه تاکنو</t>
  </si>
  <si>
    <t>اسپرسو ساز اسمگ مدل ECF-01RDUK رنگ قرمز</t>
  </si>
  <si>
    <t>اسپرسو ساز تکنو مدل Te-819رنگ استيل مشکي گارانتي 24ماهه تکنو</t>
  </si>
  <si>
    <t>اسپرسو ساز دلونگي مدل EC850M رنگ استيل</t>
  </si>
  <si>
    <t>اسپرسو ساز دلونگي مدل ECP31.21 رنگ مشکي</t>
  </si>
  <si>
    <t>اسپرسو ساز دونالکس مدل DN295 رنگ استيل</t>
  </si>
  <si>
    <t>اسپرسو ساز سافلون مدل FCM-2000 رنگ استيل مشکي</t>
  </si>
  <si>
    <t>اسپرسو ساز سافلون مدل FCM-3000 رنگ استيل مشکي</t>
  </si>
  <si>
    <t>اسپرسو ساز مباشي مدل ECM-2031 رنگ مشکي</t>
  </si>
  <si>
    <t>اسپرسو ساز وسترن هوس مدل WCM-8820 رنگ استيل گارانتي 18ماهه وسترن هوس</t>
  </si>
  <si>
    <t>اسپرسوساز دلونگي مدل EC685.Mرنگ استيل</t>
  </si>
  <si>
    <t>اسپرسوساز نوا مدل NCM-149 رنگ استيل</t>
  </si>
  <si>
    <t>اسپرسوساز نوا مدلNCM-160 رنگ استيل</t>
  </si>
  <si>
    <t>اسپيکر تک شارژي جي بي ال مدل PARTY BOX-1023 رنگ مشکي گارانتي 24ماهه آرمان تجارت اسپادانا</t>
  </si>
  <si>
    <t>اسپيکر تک شارژي سناتور مدل AR-800 رنگ مشکي گارانتي 18ماهه سناتور</t>
  </si>
  <si>
    <t>اسپيکر تک شارژي لومکس مدل BOOM-BOX-601-69M رنگ مشکي گارانتي 24ماهه لومکس</t>
  </si>
  <si>
    <t>اسپيکر چپ اسکاي ورد مدل 3100 رنگ مشکي گارانتي 24ماهه اسکاي ورد</t>
  </si>
  <si>
    <t>اسپيکر چپ اسکاي ورد مدل 3500 رنگ مشکي گارانتي 24ماهه اسکاي ورد</t>
  </si>
  <si>
    <t>اسپيکر چپ تسکو مدل 2096 رنگ مشکي گارانتي 12ماهه توسن سرويس</t>
  </si>
  <si>
    <t>اسپيکر چپ جي بي ال مدل PARTY BOX-1033 رنگ مشکي گارانتي 24ماهه آرمان تجارت اسپادانا</t>
  </si>
  <si>
    <t>اسپيکر چپ مکسيدر مدل AL-323 رنگ مشکي گارانتي 18ماهه گاندو سرويس</t>
  </si>
  <si>
    <t>اسپيکر چپ مکسيدر مدل AL-324 رنگ مشکي گارانتي 12ماهه گاندو سرويس</t>
  </si>
  <si>
    <t>اسپيکر چپ مکسيدر مدل TN-115 رنگ سفيد گارانتي 12ماهه گاندو سرويس</t>
  </si>
  <si>
    <t>اسپيکر راست اسکاي ورد مدل 3100 رنگ مشکي گارانتي 24ماهه اسکاي ورد</t>
  </si>
  <si>
    <t>اسپيکر راست اسکاي ورد مدل 3500 رنگ مشکي گارانتي 24ماهه اسکاي ورد</t>
  </si>
  <si>
    <t>اسپيکر راست تسکو مدل 2096 رنگ مشکي گارانتي 12ماهه توسن سرويس</t>
  </si>
  <si>
    <t>اسپيکر راست جي بي ال مدل PARTY BOX-1033 رنگ مشکي گارانتي 24ماهه آرمان تجارت اسپادانا</t>
  </si>
  <si>
    <t>اسپيکر راست مکسيدر مدل AL-323 رنگ مشکي گارانتي 18ماهه گاندو سرويس</t>
  </si>
  <si>
    <t>اسپيکر راست مکسيدر مدل AL-324 رنگ مشکي گارانتي 12ماهه گاندو سرويس</t>
  </si>
  <si>
    <t>اسپيکر راست مکسيدر مدل TN-115 رنگ سفيد گارانتي 12 ماهه گاندو سرويس</t>
  </si>
  <si>
    <t>اسپيکر ميني Smart wireless رنگ سفيد</t>
  </si>
  <si>
    <t>ال اي دي 32 اينچ تي سي ال مدل 32D3000i رنگ مشکي گارانتي 24ماهه ماديران</t>
  </si>
  <si>
    <t>ال اي دي 43 اينچ اسنوا مدل SLD-43SA1260 رنگ مشکي گارانتي 24ماهه انتخاب سرويس</t>
  </si>
  <si>
    <t>ال اي دي 43 اينچ سام مدل UA43C5200CC رنگ مشکي گارانتي 24ماهه سام سرويس</t>
  </si>
  <si>
    <t>ال اي دي 50 اينچ اسنوا مدل SSD-50SA620U رنگ مشکي گارانتي 24ماهه انتخاب سرويس</t>
  </si>
  <si>
    <t>ال اي دي 50 اينچ سام مدل UA50CU7550TH رنگ مشکي گارانتي 24ماهه سام سرويس</t>
  </si>
  <si>
    <t>ال اي دي 55 اينچ آيوا مدل ZQ-PM8U55UHD رنگ سيلور گارانتي 24ماهه گاندو سرويس</t>
  </si>
  <si>
    <t>ال اي دي 55 اينچ اسنوا مدل SSD-55SA630U رنگ مشکي گارانتي 24ماهه انتخاب سرويس</t>
  </si>
  <si>
    <t>ال اي دي 55 اينچ سام مدل UA55CU7550TH رنگ مشکي گارانتي 24ماهه سام سرويس</t>
  </si>
  <si>
    <t>ال اي دي 65 اينچ آيوا مدل ZQ-PM8U65UHD رنگ سيلور گارانتي 24ماهه گاندو سرويس</t>
  </si>
  <si>
    <t>بخار شور وردا مدل VER-8250 رنگ مشکي طوسي</t>
  </si>
  <si>
    <t>بخار شور کارچر مدل SC3 رنگ زرد گارانتي 18ماهه کارن تجارت</t>
  </si>
  <si>
    <t>بخاري گازي طرح شومينه 22000 ايران شرق مدل 220 رنگ مشکي گارانتي 24ماهه ايران شرق</t>
  </si>
  <si>
    <t>پلوپز چندکاره تک الکتريک مدل CP1108-18WG رنگ سفيدمشکي گارانتي 24ماهه بدر</t>
  </si>
  <si>
    <t>پلوپز چندکاره تک الکتريک مدل MC1108-18WSرنگ سفيدطوسي گارانتي 24 ماهه بدر</t>
  </si>
  <si>
    <t>پلوپز ديجيتالي بيم مدل RC1201 رنگ مشکي استيل گارانتي 18ماهه پيراد سرويس</t>
  </si>
  <si>
    <t>پلوپز سافلون مدل SFRC-900 رنگ مشکي استيل گارانتي 12ماهه سافلون</t>
  </si>
  <si>
    <t>پلوپز سافلون مدل SFRC-900-1 رنگ سفيد گارانتي 12ماهه آلن سرويس</t>
  </si>
  <si>
    <t>پلوپز ميگل مدل GSL180 رنگ مشکي گارانتي 24ماهه سنجه کيش</t>
  </si>
  <si>
    <t>پکيج لورچ مدل هيرو 24رنگ سفيد گارانتي 24ماهه لورچ</t>
  </si>
  <si>
    <t>ترازو آشپزخانه کمري مدل EK4250H رنگ استيل</t>
  </si>
  <si>
    <t>ترازو آشپزخانه کمري مدل EK4360H رنگ استيل</t>
  </si>
  <si>
    <t>تصفيه هوا جي پلاس مدل GAP-450IK رنگ سفيد مشکي گارانتي 18ماهه گلديران</t>
  </si>
  <si>
    <t>توستر نان بيم مدل BT-1504 رنگ استيل مشکي گارانتي 18ماهه پيراد سرويس</t>
  </si>
  <si>
    <t>جارو برقي آاگ مدل VX4-1-EB رنگ مشکي</t>
  </si>
  <si>
    <t>جارو برقي اسنوا مدل SVC-RL24GY رنگ خاکستري گارانتي 24ماهه انتخاب سرويس</t>
  </si>
  <si>
    <t>جارو برقي الکترولوکس مدل 41IW رنگ سفيد</t>
  </si>
  <si>
    <t>جارو برقي الکترولوکس مدل EEG42EB رنگ مشکي</t>
  </si>
  <si>
    <t>جارو برقي ايستاده فکر مدل STARKY OKO رنگ مشکي سيلور</t>
  </si>
  <si>
    <t>جارو برقي بوش مدل BSGL5318 رنگ کرم</t>
  </si>
  <si>
    <t>جارو برقي زيرووات مدل KZV-2500 رنگ سفيد گارانتي 18ماهه پاک سرويس</t>
  </si>
  <si>
    <t>جارو برقي سافلون مدل SV 2600 رنگ سفيد</t>
  </si>
  <si>
    <t>جارو برقي سافينوکس مدل VC-S8PRO5 رنگ سفيد گارانتي 24ماهه رستاک سرويس</t>
  </si>
  <si>
    <t>جارو برقي مديا مدل VC-S900D-IW رنگ سفيد گارانتي 18 ماهه فراسان</t>
  </si>
  <si>
    <t>جارو شارژي الکترولوکس مدل WQ 61 رنگ مشکي</t>
  </si>
  <si>
    <t>جارو شارژي دسته دار بيم مدل CV4202 رنگ طوسي آبي گارانتي 18 ماهه پيرادسرويس</t>
  </si>
  <si>
    <t>جارو شارژي سافلون مدل EV-679S-222 رنگ نقره اي مشکي گارانتي 18ماهه نما سرويس</t>
  </si>
  <si>
    <t>جاروبرقي اسنوا مدل SVC-RL24RD رنگ قرمز گارانتي 24ماهه انتخاب سرويس</t>
  </si>
  <si>
    <t>جاروبرقي الکترولوکس مدل EUOC93IW رنگ سفيد</t>
  </si>
  <si>
    <t>جاروبرقي ايستاده تکنو مدل TE-1703 رنگ سفيد نقره اي گارانتي 24ماهه تکنو</t>
  </si>
  <si>
    <t>جاروبرقي بوش مدل BGB6SIL رنگ سفيد آبي</t>
  </si>
  <si>
    <t>جاروبرقي پارس خزر مدل TURBO-2500 B رنگ طوسي گارانتي 25ماهه پارس خزر</t>
  </si>
  <si>
    <t>جاروبرقي پارس خزر مدل VC-2200W Chrome رنگ مشکي گارانتي 25 ماهه پارس خزر</t>
  </si>
  <si>
    <t>جاروبرقي پاکشوما مدل PVC-5225 W رنگ سفيد گارانتي 18ماهه پاک سرويس</t>
  </si>
  <si>
    <t>جاروبرقي پاکشوما مدل PVC-5225G رنگ طوسي گارانتي 18ماهه پاک سرويس</t>
  </si>
  <si>
    <t>جاروبرقي پرتابل سيلور کرست مدل SC2000 رنگ مشکي بژ</t>
  </si>
  <si>
    <t>جاروبرقي فکر مدل DARKY&amp;S رنگ مشکي بژ</t>
  </si>
  <si>
    <t>جاروبرقي وردا مدل VER8020 رنگ مشکي نقره اي</t>
  </si>
  <si>
    <t>جاروبرقي وينسنت مدل FC5421/04 رنگ دودي نقره اي گارانتي 24ماهه شکوفا الکتريک سرويس</t>
  </si>
  <si>
    <t>جاروبرقي وينسنت مدل FC5421/04 رنگ مشکي بژ گارانتي 24ماهه پاک سرويس</t>
  </si>
  <si>
    <t>جاروشارژي بوش مدل BCH85N رنگ سرمه اي</t>
  </si>
  <si>
    <t>چاي ساز بيم مدل TM2803 رنگ استيل مشکي گارانتي 18 ماهه پيراد سرويس</t>
  </si>
  <si>
    <t>چاي ساز سرهمي اسنوا مدل STM-GS1650WE رنگ سفيد گارانتي 24ماهه انتخاب سرويس</t>
  </si>
  <si>
    <t>چاي ساز سرهمي بوش مدل TTA2201 رنگ سفيد</t>
  </si>
  <si>
    <t>چاي ساز سرهمي بوش مدل TTA5603 رنگ استيل مشکي</t>
  </si>
  <si>
    <t>چاي ساز سرهمي تفال مدل BJ201 رنگ مشکي نقره اي</t>
  </si>
  <si>
    <t>چاي ساز سرهمي دلمونتي مدل DL410 رنگ استيل مشکي گارانتي 18ماهه دلمونتي</t>
  </si>
  <si>
    <t>چاي ساز سرهمي ساکس مدل GT-TM8060 رنگ مشکي گارانتي 18ماهه ساکس</t>
  </si>
  <si>
    <t>چاي ساز سرهمي ساکس مدل TM-8060 رنگ سفيد گارانتي 12ماهه ساکس</t>
  </si>
  <si>
    <t>چاي ساز سرهمي فکر مدل CHAIMOOD رنگ استيل مشکي</t>
  </si>
  <si>
    <t>چاي ساز سرهمي فکر مدل TEMPER رنگ قرمز مشکي</t>
  </si>
  <si>
    <t>چاي ساز سرهمي ميگل مدل GTS112 رنگ سفيد گارانتي 24ماهه سنجه کيش</t>
  </si>
  <si>
    <t>چرخ خياطي ريکار مدل 310B رنگ سفيد آبي</t>
  </si>
  <si>
    <t>چرخ گوشت پاناسونيک مدلMK-ZJ2700 رنگ استيل مشکي</t>
  </si>
  <si>
    <t>چرخ گوشت تکنو Te-504 مشکي استيل گارانتي 24ماهه تکنو</t>
  </si>
  <si>
    <t>چرخ گوشت زيمنس مدل MW67440GB رنگ استيل مشکي</t>
  </si>
  <si>
    <t>چرخ گوشت هنريچ مدل HFW8808 رنگ سيلور</t>
  </si>
  <si>
    <t>چرخ گوشت کنوود مدل MG 470 رنگ سفيد</t>
  </si>
  <si>
    <t>خرد کن اسنوا مدل SCP-Q500BK رنگ مشکي گارانتي 24ماهه انتخاب سرويس</t>
  </si>
  <si>
    <t>خرد کن دونالکس مدل DN-225 رنگ استيل مشکي گارانتي 24ماهه دونالکس</t>
  </si>
  <si>
    <t>خرد کن هارستاد مدل HR-1500 رنگ مشکي گارانتي 18ماهه نماسرويس</t>
  </si>
  <si>
    <t>خرد کن کاستلو مدل CCP-490 رنگ استيل مشکي گارانتي 18ماهه کاستلو</t>
  </si>
  <si>
    <t>خردکن دونالکس مدل DN-220 رتگ استيل گارانتي 24ماهه دونالکس</t>
  </si>
  <si>
    <t>خردکن لاريزو مدل LA-1230 رنگ استيل مشکي گارانتي 18ماهه لاريزو سرويس</t>
  </si>
  <si>
    <t>خردکن هارستاد مدل HR-3500 رنگ استيل مشکي گارانتي 18ماهه نماسرويس</t>
  </si>
  <si>
    <t>خردکن وردا مدل VER-123 رنگ استيل</t>
  </si>
  <si>
    <t>خردکن کلاترونيک مدل MZ2877 رنگ سفيد کرم گارانتي 12ماهه عصر جديد</t>
  </si>
  <si>
    <t>رادياتور پر بازده لورچ 140 سانتي رنگ سفيد گارانتي 12ساله لورچ</t>
  </si>
  <si>
    <t>رادياتور پربازده لورچ 100 سانتي رنگ سفيد گارانتي 12ساله لورچ</t>
  </si>
  <si>
    <t>زودپز برقي 6 ليتري تکنو مدل Te-622 رنگ استيل مشکي گارانتي 24ماهه تکنو</t>
  </si>
  <si>
    <t>زودپز برقي 6 ليتري سافلون مدل SRC-650 رنگ استيل</t>
  </si>
  <si>
    <t>زودپز برقي 6 ليتري فيليپس مدل HD-2139 رنگ بژ مشکي</t>
  </si>
  <si>
    <t>ساندويج ساز بلک اند دکر مدل TS-4090 رنگ نقره اي</t>
  </si>
  <si>
    <t>ساندويچ ساز برينا مدل BSM 160 رنگ نقره اي</t>
  </si>
  <si>
    <t>ساندويچ ساز کنوود مدل SM740 رنگ سفيد</t>
  </si>
  <si>
    <t>سرخ کن تفال EY801D15 رنگ استيل مشکي</t>
  </si>
  <si>
    <t>سرخ کن تک الکتريک مدل AF1108-91EB رنگ مشکي سيلور گارانتي 24ماهه بدر</t>
  </si>
  <si>
    <t>سرخ کن تکنو مدل TE-450 رنگ استيل مشکي گارانتي 12 ماهه تکنو</t>
  </si>
  <si>
    <t>سرخ کن تکنو مدل TE-453 رنگ سفيد گارانتي 12 ماهه تکنو</t>
  </si>
  <si>
    <t>سرخ کن دوقلو فيليپس مدل NA350 رنگ مشکي</t>
  </si>
  <si>
    <t>سرخ کن دونالکس مدل DN960 رنگ مشکي سيلور</t>
  </si>
  <si>
    <t>سرخ کن دونالکس مدل DN-965 رنگ مشکي استيل گارانتي 24ماهه دونالکس</t>
  </si>
  <si>
    <t>سرخ کن سيلور کرست مدل S-18 رنگ مشکي</t>
  </si>
  <si>
    <t>سرخ کن فيليپس مدل 9217 رنگ سفيد گارانتي 24ماهه الکتريک سرويس</t>
  </si>
  <si>
    <t>سرخ کن فيليپس مدل 9650 رنگ مشکي</t>
  </si>
  <si>
    <t>سرخ کن فيليپس مدل HD9252 رنگ مشکي</t>
  </si>
  <si>
    <t>سرخ کن لايبرونيک مدل LC-120 رنگ مشکي</t>
  </si>
  <si>
    <t>سرخ کن مباشي مدل AF-989 رنگ مشکي گارانتي 18ماهه آريا کيش</t>
  </si>
  <si>
    <t>سرخ کن نينجا مدل 160MEرنگ طوسي</t>
  </si>
  <si>
    <t>سرخ کن نينجا مدل AF300SM رنگ مشکي</t>
  </si>
  <si>
    <t>سرخ کن وسترن هوس مدل WAF-7710 رنگ استيل مشکي گارانتي18ماهه وسترن هوس</t>
  </si>
  <si>
    <t>سرخ کن وسترن هوس مدلWAF-7720 رنگ استيل مشکي گارانتي 18ماهه وسترن هوس</t>
  </si>
  <si>
    <t>سرخ کن يونيک مدل UQ308 رنگ استيل مشکي</t>
  </si>
  <si>
    <t>سرويس چيني 90پارچه12 نفره زرين مدل برسمن رنگ قرمز</t>
  </si>
  <si>
    <t>سرويس چيني 98پارچه زرين مدل نوژان کواترو رنگ سفيد</t>
  </si>
  <si>
    <t>سرويس قابلمه 22پارچه گرانيتي آک دنيز مدل 1175 رنگ صورتي</t>
  </si>
  <si>
    <t>سشوار بابليس مدل 6704SDE رنگ مشکي</t>
  </si>
  <si>
    <t>سشوار پرومکس مدل Ref.7770 رنگ نوک مدادي گارانتي 24 ماهه نگان سرويس</t>
  </si>
  <si>
    <t>سشوار ساپر مدل SHD 240 رنگ مشکي گارانتي24 ماهه ساپر</t>
  </si>
  <si>
    <t>سشوار فيليپس مدل BHC-010 رنگ مشکي گارانتي 24ماهه شکوفا الکتريک سرويس</t>
  </si>
  <si>
    <t>سشوار فيليپس مدل BHD-302 رنگ مشکي گارانتي 24ماهه شکوفا الکتريک سرويس</t>
  </si>
  <si>
    <t>سشوار فيليپس مدل BHD-340 رنگ بنفش تيره گارانتي 24ماهه الکتريک سرويس</t>
  </si>
  <si>
    <t>سشوار فيليپس مدل HP 8230 رنگ مشکي</t>
  </si>
  <si>
    <t>سشوار وردا مدل VER-1890 رنگ مشکي قرمز</t>
  </si>
  <si>
    <t>سماور برقي سافلون مدل FSM 3300 رنگ سفيدگارانتي 24 ماهه سافلون</t>
  </si>
  <si>
    <t>سماور برقي کرکماز مدل A844-01 رنگ استيل مشکي</t>
  </si>
  <si>
    <t>سينک تاکنوگلد مدل لگن چپ S-104-G-L رنگ استيل</t>
  </si>
  <si>
    <t>سينک تاکنوگلد مدل لگن راست S-104-G-R رنگ استيل</t>
  </si>
  <si>
    <t>طي شور فکر مدل ALNA CLEAN رنگ سفيد آبي</t>
  </si>
  <si>
    <t>ظرفشويي 13نفره اسنوا مدل SDW-F353200رنگ سفيد گارانتي 24 ماهه انتخاب سرويس</t>
  </si>
  <si>
    <t>ظرفشويي 13نفره بوش مدل SMS6EMI65Q رنگ سيلور</t>
  </si>
  <si>
    <t>ظرفشويي 15نفره زيرووات مدل FCD-3550 W رنگ سفيد گارانتي 24ماهه پاک سرويس</t>
  </si>
  <si>
    <t>ظرفشويي جنرال مدلD-G406DS رنگ سيلور گارانتي 18 ماهه پاک سرويس</t>
  </si>
  <si>
    <t>ظرفشويي کندي مدل CDM-1523 رنگ سفيد گارانتي 18ماهه پاک سرويس</t>
  </si>
  <si>
    <t>غذا ساز تکنو مدل TE-851 رنگ استيل مشکي گارانتي 24ماهه تکنو</t>
  </si>
  <si>
    <t>غذا ساز فيليپس مدل HR-7310 رنگ سفيد</t>
  </si>
  <si>
    <t>فر توکار برقي تاکنو گلد مدل O-116 رنگ سفيد گارانتي 18 ماهه تاکنو</t>
  </si>
  <si>
    <t>فرتوکار برقي تاکنوگلد مدل O-112L رنگ مشکي گارانتي 18ماهه تاکنو</t>
  </si>
  <si>
    <t>فرتوکار برقي تاکنوگلد مدل O-115 رنگ مشکي گارانتي 18ماهه تاکنوگلد</t>
  </si>
  <si>
    <t>فريزر تک 10فوت امرسان مدل F10M-W01 رنگ سفيد گارانتي 36ماهه ناواران</t>
  </si>
  <si>
    <t>فريزر تک 20فوت امرسان مدل FN20-DU رنگ تيتانيوم گارانتي 36ماهه ناواران</t>
  </si>
  <si>
    <t>فريزر تک اسنوا مدل SN5-0190TI رنگ تيتانيوم گارانتي 24 ماهه انتخاب سرويس</t>
  </si>
  <si>
    <t>فريزر تک بنس مدل Polaris رنگ سفيد گارانتي 30ماهه گل آسا سرويس</t>
  </si>
  <si>
    <t>فريزر تک پاکشوما مدل RTFA 900 W رنگ سفيد گارانتي 24ماهه پاک سرويس</t>
  </si>
  <si>
    <t>فريزر تک پاکشوما مدل RTFA900ix E6 رنگ اينوکس گارانتي 24ماهه پاک سرويس</t>
  </si>
  <si>
    <t>فريزر تک تاکنو گلد مدل S600F-W رنگ سفيد کارانتي 24 ماهه تاکنو</t>
  </si>
  <si>
    <t>فن هيتر برقي مديا مدل CH-F215J رنگ سفيد گارانتي 18ماهه فرسان</t>
  </si>
  <si>
    <t>فن هيتر تکنو مدل  1404 TE رنگ سفيد گارانتي 18ماهه تکنو</t>
  </si>
  <si>
    <t>فن هيتر دلونگي مدل HTF3020 رنگ سفيد</t>
  </si>
  <si>
    <t>قهوه ساز اسمگ مدل DCF-02RDEU رنگ قرمز</t>
  </si>
  <si>
    <t>قهوه ساز بلک اند دکر مدل DCM750S-BS رنگ مشکي استيل</t>
  </si>
  <si>
    <t>قهوه ساز تکنو مدل TE-825 رنگ مشکي استيل گارانتي 18 ماهه تکنو</t>
  </si>
  <si>
    <t>قهوه ساز فيليپس مدل HD7447 رنگ مشکي</t>
  </si>
  <si>
    <t>قهوه ساز فيليپس مدل HD7762 رنگ مشکي</t>
  </si>
  <si>
    <t>قهوه ساز کرکماز مدل کوليک 03-860 رنگ قرمز</t>
  </si>
  <si>
    <t>گريل برقي تفال مدل GC241-D12 رنگ استيل مشکي</t>
  </si>
  <si>
    <t>گريل برقي مولينکس مدل 6670 رنگ مشکي</t>
  </si>
  <si>
    <t>گوشت کوب برقي 4کاره کرکماز مدل ميامگا A44710 رنگ قرمز استيل</t>
  </si>
  <si>
    <t>گوشت کوب برقي تکنو مدل TE-808 رنگ مشکي استيل گارانتي 18ماهه پيراد سرويس</t>
  </si>
  <si>
    <t>گوشت کوب برقي دونالکس مدل DN-275 رنگ استيل مشکي گارانتي 24ماهه دونالکس</t>
  </si>
  <si>
    <t>گوشت کوب برقي ويتک مدل VT 1450 W رنگ سفيد</t>
  </si>
  <si>
    <t>لباسشويي 8 کيلويي بست مدل BWD-8124 رنگ سفيد گارانتي 24ماهه انتخاب الکترونيک</t>
  </si>
  <si>
    <t>لباسشويي 8 کيلويي زيرووات مدل OZ 1184 ST رنگ سيلور گارانتي 24 ماهه پاک سرويس</t>
  </si>
  <si>
    <t>لباسشويي 8کيلويي کنوود مدل KW - 8260 S رنگ سيلور گارانتي 24ماهه پاک سرويس</t>
  </si>
  <si>
    <t>لباسشويي 9 کيلويي بوش مدل WGA142XVGC رنگ سيلور</t>
  </si>
  <si>
    <t>لباسشويي 9 کيلويي مديا مدل WB-14935 S رنگ سيلور گارانتي 24 ماهه پاک سرويس</t>
  </si>
  <si>
    <t>لباسشويي 9 کيلويي مديا مدل WBS-14901 SLCD رنگ سيلورگارانتي 24 ماهه پاک سرويس</t>
  </si>
  <si>
    <t>لباسشويي 9 کيلويي مديا مدلWBS-14901 WLCD رنگ سفيد گارانتي 24 ماهه پاک سرويس</t>
  </si>
  <si>
    <t>لباسشويي 9کيلويي زيرووات مدل FCA 4960 W رنگ سفيد گارانتي 24ماهه پاک سرويس</t>
  </si>
  <si>
    <t>ماشين اصلاح  کويين مدل HC 241 رنگ مشکي گارانتي 24 ماهه کويين</t>
  </si>
  <si>
    <t>ماشين اصلاح وال مدل 216H رنگ سفيد</t>
  </si>
  <si>
    <t>ماشين اصلاح وال مدل DETAILER-08171 رنگ زرشکي گارانتي 18ماهه الکترونيک ويستا</t>
  </si>
  <si>
    <t>ماشين اصلاح وينسنت مدل HC7425 رنگ استيل گارانتي 24ماهه شکوفا الکتريک سرويس</t>
  </si>
  <si>
    <t>ماکروويو 25 ليتري تاکنو گلد مدل MG-25 رنگ مشکي گارانتي 18ماهه تاکنو</t>
  </si>
  <si>
    <t>ماکروويو 34 ليتري تاکنو گلد مدل MGS-34 رنگ مشکي استيل گارانتي 18ماهه تاکنو</t>
  </si>
  <si>
    <t>مخلوط کن 2 کاره بيم مدل BL-1803 رنگ استيل گارانتي 18 ماهه پيراد سرويس</t>
  </si>
  <si>
    <t>مخلوط کن 2 کاره بيم مدل BL1804 رنگ استيل مشکي گارانتي 18ماهه پيراد سرويس</t>
  </si>
  <si>
    <t>مخلوط کن SMEG مدل BLF-01RDEU رنگ قرمز</t>
  </si>
  <si>
    <t>مخلوط کن بوش مدل MMB33G5BGB رنگ سفيد</t>
  </si>
  <si>
    <t>مخلوط کن بوش مدل MMB33P5BGB رنگ سفيد</t>
  </si>
  <si>
    <t>مخلوط کن بوش مدل MMB42G0B رنگ مشکي</t>
  </si>
  <si>
    <t>مخلوط کن بوش مدل MMB43G2B رنگ مشکي</t>
  </si>
  <si>
    <t>مخلوط کن بوش مدل MMBH6P6B رنگ مشکي</t>
  </si>
  <si>
    <t>مخلوط کن بيم مدل BL1807 رنگ استيل نقره اي گارانتي 18ماهه پيرادسرويس</t>
  </si>
  <si>
    <t>مخلوط کن تفال مدل BL42Q165 رنگ سفيد</t>
  </si>
  <si>
    <t>مخلوط کن دو کاره داتيس مدل DB-750 رنگ استيل مشکي گارانتي 18ماهه رومرز</t>
  </si>
  <si>
    <t>مخلوط کن دو کاره دلمونتي مدل DL260 رنگ استيل گارانتي 18ماهه دلمونتي</t>
  </si>
  <si>
    <t>مخلوط کن دو کاره مولينکس مدل LM241B25 رنگ سفيد</t>
  </si>
  <si>
    <t>مخلوط کن دو کاره کاستلو مدل CSB160 رنگ استيل</t>
  </si>
  <si>
    <t>مخلوط کن دوکاره وردا مدل VER-699 رنگ استيل مشکي</t>
  </si>
  <si>
    <t>مخلوط کن سافلون مدل SFB 2000 رنگ مشکي</t>
  </si>
  <si>
    <t>مخلوط کن فيليپس مدل HR2224 رنگ سفيد</t>
  </si>
  <si>
    <t>مخلوط کن ميگل مدل GBL-800 رنگ استيل مشکي گارانتي24ماهه سنجه کيش</t>
  </si>
  <si>
    <t>موزن گوش و بيني پرومکس مدل 3270TE رنگ مشکي گارانتي 24ماهه پرومکس</t>
  </si>
  <si>
    <t>موزن گوش و بيني پرومکس مدل Ref.3422 رنگ مشکي گارانتي 24ماهه پرومکس</t>
  </si>
  <si>
    <t>موزن گوش و بيني فيليپس مدل NT-1650 رنگ مشکي</t>
  </si>
  <si>
    <t>موزن گوش و بيني کويين مدل NE115 رنگ مشکي گارانتي 24 ماهه کويين</t>
  </si>
  <si>
    <t>ميز ال اي دي متين مدل R-210 رنگ ميلانو</t>
  </si>
  <si>
    <t>ميز ال اي دي متين مدل R-310 رنگ واليس(قهوه اي) مشکي</t>
  </si>
  <si>
    <t>ميز ال اي دي متين مدل R-335رنگ سبز</t>
  </si>
  <si>
    <t>ميز ال اي دي مدل سورنا رنگ مشکي</t>
  </si>
  <si>
    <t>ميز ال دي متين مدل R-305 رنگ مشکي</t>
  </si>
  <si>
    <t>ميوه خشک کن دلمونتي مدل DL195 رنگ سفيد</t>
  </si>
  <si>
    <t>ميوه خشک کن دونالکس مدل DN 600 رنگ مشکي</t>
  </si>
  <si>
    <t>ميوه خشک کن ديجيتالي تکنو مدل TE-461 رنگ مشکي استيل گارانتي 24ماهه تکنو</t>
  </si>
  <si>
    <t>همزن دستي بيم مدل HM4501 رنگ استيل مشکي گارانتي 18ماهه پيرادسرويس</t>
  </si>
  <si>
    <t>همزن کاسه دار SMEG مدل SMF-02RDEU رنگ قرمز</t>
  </si>
  <si>
    <t>همزن کاسه دار بلک اند دکر مدل M320 رنگ سفيد سبز</t>
  </si>
  <si>
    <t>همزن کاسه دار بوش مدل MUMS2VM00 رنگ مشکي استيل</t>
  </si>
  <si>
    <t>همزن کاسه دار فيليپس مدل  Mixer HR 3746 رنگ سفيد</t>
  </si>
  <si>
    <t>هود تاکنو گلد مدل H-118 رنگ مشکي گارانتي 18 ماهه تاکنو</t>
  </si>
  <si>
    <t>هود مخفي تاکنو گلد مدل H-124رنگ مشکي گارانتي 18 ماهه تاکنو</t>
  </si>
  <si>
    <t>يخچال تک 20فوت امرسان مدل RH20-DU رنگ تيتانيوم گارانتي 36ماهه ناواران</t>
  </si>
  <si>
    <t>يخچال تک اسنوا مدل SN6-0190TI رنگ تيتانيوم گارانتي 24 ماهه انتخاب سرويس</t>
  </si>
  <si>
    <t>يخچال تک بنس مدل Polaris رنگ سفيد گارانتي 30ماهه گل آسا سرويس</t>
  </si>
  <si>
    <t>يخچال تک پاکشوما مدل RTRA 900 W رنگ سفيد گارانتي24ماهه پاک سرويس</t>
  </si>
  <si>
    <t>يخچال تک پاکشوما مدل RTRA900ix  E6 رنگ اينوکس گارانتي 24ماهه پاک سرويس</t>
  </si>
  <si>
    <t>يخچال تک تاکنوگلد مدل S601R-W رنگ سفيد گارانتي 24 ماهه تاکنو</t>
  </si>
  <si>
    <t>يخچال هيماليا 11فوت مدل HB11 رنگ سفيد گارانتي 30ماهه پرتو سردتوان</t>
  </si>
  <si>
    <t>يخچال و فريزر بالا ديپوينت مدل T7-DH W رنگ سفيد گارانتي 30ماهه گل آسا سرويس</t>
  </si>
  <si>
    <t>يخچال و فريزر پايين 4 درب زيرووات مدل 4D-ZF35 W رنگ سفيد گارانتي 24ماهه پاک سرويس</t>
  </si>
  <si>
    <t>يخچال و فريزر پايين امرسان مدل BFN20D-321 رنگ قرمز گارانتي 36ماهه ناواران</t>
  </si>
  <si>
    <t>يخچال و فريزر پايين تاکنوگلد مدل TG540 رنگ سيلور گارانتي 24ماهه تاکنو</t>
  </si>
  <si>
    <t>يخچال و فريزر پايين ديپوينت مدل DECENT-HE-W رنگ سفيد گارانتي 30 ماهه گل آسا سرويس</t>
  </si>
  <si>
    <t>کتري برقي SMEG مدل KLF-03RDEU رنگ قرمز</t>
  </si>
  <si>
    <t>کتري برقي بوش مدل TWK3A013 رنگ مشکي</t>
  </si>
  <si>
    <t>کتري و قوري برقي هاردستون مدل TKO3300 رنگ سفيد گارانتي 24 ماهه جام سرويس</t>
  </si>
  <si>
    <t>کولر آبي 8000سپهر متوژن شرق رنگ سفيد آبي</t>
  </si>
  <si>
    <t>موجودي</t>
  </si>
  <si>
    <t xml:space="preserve">قيمت فروش  </t>
  </si>
  <si>
    <t>آخرين في خريد</t>
  </si>
  <si>
    <t>ش-دیجی</t>
  </si>
  <si>
    <t>پ-دیجی</t>
  </si>
  <si>
    <t>ش-ترب</t>
  </si>
  <si>
    <t>پ-ترب</t>
  </si>
  <si>
    <t>ش-ایمالز</t>
  </si>
  <si>
    <t>پ-ایمالز</t>
  </si>
  <si>
    <t>ناموجود</t>
  </si>
  <si>
    <t>قیمت ژیوار</t>
  </si>
  <si>
    <t>اتیکت</t>
  </si>
  <si>
    <t>10% سود</t>
  </si>
  <si>
    <t>15% سود</t>
  </si>
  <si>
    <t>35% سود</t>
  </si>
  <si>
    <t>7% سود</t>
  </si>
  <si>
    <t>اتیکت تایید</t>
  </si>
  <si>
    <t>75% سود</t>
  </si>
  <si>
    <t>60% سود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</si>
</sst>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9"/>
      <color indexed="81"/>
      <name val="Tahoma"/>
      <charset val="178"/>
    </font>
    <font>
      <b/>
      <sz val="9"/>
      <color indexed="81"/>
      <name val="Tahoma"/>
      <charset val="178"/>
    </font>
  </fonts>
  <fills count="8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 vertical="top" wrapText="1"/>
    </xf>
    <xf numFmtId="0" fontId="1" fillId="2" borderId="1" xfId="0" applyNumberFormat="1" applyFont="1" applyFill="1" applyBorder="1" applyAlignment="1" applyProtection="1">
      <alignment horizontal="right" vertical="top" wrapText="1"/>
    </xf>
    <xf numFmtId="0" fontId="1" fillId="3" borderId="1" xfId="0" applyNumberFormat="1" applyFont="1" applyFill="1" applyBorder="1" applyAlignment="1" applyProtection="1">
      <alignment horizontal="center" vertical="top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right" vertical="top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3" fontId="2" fillId="5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3" fontId="3" fillId="4" borderId="1" xfId="0" applyNumberFormat="1" applyFont="1" applyFill="1" applyBorder="1" applyAlignment="1" applyProtection="1">
      <alignment horizontal="center" vertical="center" wrapText="1"/>
    </xf>
    <xf numFmtId="3" fontId="2" fillId="6" borderId="1" xfId="0" applyNumberFormat="1" applyFont="1" applyFill="1" applyBorder="1" applyAlignment="1" applyProtection="1">
      <alignment horizontal="center" vertical="center" wrapText="1"/>
    </xf>
    <xf numFmtId="3" fontId="3" fillId="6" borderId="1" xfId="0" applyNumberFormat="1" applyFont="1" applyFill="1" applyBorder="1" applyAlignment="1" applyProtection="1">
      <alignment horizontal="center" vertical="center" wrapText="1"/>
    </xf>
    <xf numFmtId="3" fontId="2" fillId="7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AFAFA"/>
      <rgbColor rgb="00A0A0A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1"/>
  <sheetViews>
    <sheetView rightToLeft="1" tabSelected="1" topLeftCell="D1" zoomScale="60" zoomScaleNormal="60" workbookViewId="0">
      <pane ySplit="1" topLeftCell="A216" activePane="bottomLeft" state="frozen"/>
      <selection pane="bottomLeft" activeCell="G1" sqref="G1:G1048576"/>
    </sheetView>
  </sheetViews>
  <sheetFormatPr defaultRowHeight="12.75" x14ac:dyDescent="0.2"/>
  <cols>
    <col min="1" max="1" width="6.42578125" bestFit="1" customWidth="1"/>
    <col min="2" max="2" width="23" hidden="1" customWidth="1"/>
    <col min="3" max="3" width="17.7109375" hidden="1" customWidth="1"/>
    <col min="4" max="4" width="55.7109375" customWidth="1"/>
    <col min="5" max="5" width="9.140625" style="1" bestFit="1" customWidth="1"/>
    <col min="6" max="6" width="16.140625" style="2" bestFit="1" customWidth="1"/>
    <col min="7" max="7" width="13" style="2" bestFit="1" customWidth="1"/>
    <col min="8" max="9" width="13.42578125" style="2" customWidth="1"/>
    <col min="10" max="10" width="13.42578125" style="2" bestFit="1" customWidth="1"/>
    <col min="11" max="11" width="13.42578125" style="2" customWidth="1"/>
    <col min="12" max="12" width="13.42578125" style="2" bestFit="1" customWidth="1"/>
    <col min="13" max="13" width="13.42578125" style="2" customWidth="1"/>
    <col min="14" max="15" width="13.42578125" bestFit="1" customWidth="1"/>
    <col min="16" max="16" width="13.42578125" style="21" bestFit="1" customWidth="1"/>
    <col min="17" max="18" width="13.42578125" style="21" customWidth="1"/>
    <col min="19" max="19" width="13.42578125" style="21" bestFit="1" customWidth="1"/>
    <col min="20" max="21" width="13.42578125" hidden="1" customWidth="1"/>
  </cols>
  <sheetData>
    <row r="1" spans="1:21" s="9" customFormat="1" ht="42" x14ac:dyDescent="0.55000000000000004">
      <c r="A1" s="5" t="s">
        <v>0</v>
      </c>
      <c r="B1" s="5" t="s">
        <v>1</v>
      </c>
      <c r="C1" s="5" t="s">
        <v>57</v>
      </c>
      <c r="D1" s="5" t="s">
        <v>145</v>
      </c>
      <c r="E1" s="6" t="s">
        <v>456</v>
      </c>
      <c r="F1" s="7" t="s">
        <v>457</v>
      </c>
      <c r="G1" s="7" t="s">
        <v>458</v>
      </c>
      <c r="H1" s="8" t="s">
        <v>459</v>
      </c>
      <c r="I1" s="8" t="s">
        <v>460</v>
      </c>
      <c r="J1" s="8" t="s">
        <v>461</v>
      </c>
      <c r="K1" s="8" t="s">
        <v>462</v>
      </c>
      <c r="L1" s="8" t="s">
        <v>463</v>
      </c>
      <c r="M1" s="8" t="s">
        <v>464</v>
      </c>
      <c r="N1" s="8" t="s">
        <v>467</v>
      </c>
      <c r="O1" s="8" t="s">
        <v>472</v>
      </c>
      <c r="P1" s="8" t="s">
        <v>468</v>
      </c>
      <c r="Q1" s="8" t="s">
        <v>471</v>
      </c>
      <c r="R1" s="8" t="s">
        <v>470</v>
      </c>
      <c r="S1" s="8" t="s">
        <v>469</v>
      </c>
      <c r="T1" s="8" t="s">
        <v>473</v>
      </c>
      <c r="U1" s="8" t="s">
        <v>474</v>
      </c>
    </row>
    <row r="2" spans="1:21" s="24" customFormat="1" ht="23.45" customHeight="1" x14ac:dyDescent="0.45">
      <c r="A2" s="10">
        <v>1</v>
      </c>
      <c r="B2" s="3" t="s">
        <v>2</v>
      </c>
      <c r="C2" s="3" t="s">
        <v>58</v>
      </c>
      <c r="D2" s="11" t="s">
        <v>146</v>
      </c>
      <c r="E2" s="12">
        <v>2</v>
      </c>
      <c r="F2" s="13">
        <v>16000000</v>
      </c>
      <c r="G2" s="14">
        <v>700000</v>
      </c>
      <c r="H2" s="23" t="s">
        <v>465</v>
      </c>
      <c r="I2" s="23" t="s">
        <v>465</v>
      </c>
      <c r="J2" s="23" t="s">
        <v>465</v>
      </c>
      <c r="K2" s="23" t="s">
        <v>465</v>
      </c>
      <c r="L2" s="23" t="s">
        <v>465</v>
      </c>
      <c r="M2" s="23" t="s">
        <v>465</v>
      </c>
      <c r="N2" s="14">
        <v>14900000</v>
      </c>
      <c r="O2" s="13">
        <v>14900000</v>
      </c>
      <c r="P2" s="22">
        <f>G2+(G2/10)</f>
        <v>770000</v>
      </c>
      <c r="Q2" s="22">
        <f>G2+(G2*0.07)</f>
        <v>749000</v>
      </c>
      <c r="R2" s="22">
        <f>G2+(G2*0.35)</f>
        <v>945000</v>
      </c>
      <c r="S2" s="22">
        <f>G2+(G2*0.15)</f>
        <v>805000</v>
      </c>
      <c r="T2" s="22">
        <f>G2+(G2*0.75)</f>
        <v>1225000</v>
      </c>
      <c r="U2" s="22">
        <f>G2+(G2*0.6)</f>
        <v>1120000</v>
      </c>
    </row>
    <row r="3" spans="1:21" s="24" customFormat="1" ht="23.45" customHeight="1" x14ac:dyDescent="0.45">
      <c r="A3" s="10">
        <v>2</v>
      </c>
      <c r="B3" s="3" t="s">
        <v>2</v>
      </c>
      <c r="C3" s="3" t="s">
        <v>59</v>
      </c>
      <c r="D3" s="11" t="s">
        <v>147</v>
      </c>
      <c r="E3" s="12">
        <v>1</v>
      </c>
      <c r="F3" s="13">
        <v>23500000</v>
      </c>
      <c r="G3" s="14">
        <v>13900000</v>
      </c>
      <c r="H3" s="23" t="s">
        <v>465</v>
      </c>
      <c r="I3" s="23" t="s">
        <v>465</v>
      </c>
      <c r="J3" s="14">
        <v>16000000</v>
      </c>
      <c r="K3" s="14">
        <v>28000000</v>
      </c>
      <c r="L3" s="14">
        <v>14400000</v>
      </c>
      <c r="M3" s="14">
        <v>23000000</v>
      </c>
      <c r="N3" s="14">
        <v>23500000</v>
      </c>
      <c r="O3" s="13">
        <v>23500000</v>
      </c>
      <c r="P3" s="22">
        <f>G3+(G3/10)</f>
        <v>15290000</v>
      </c>
      <c r="Q3" s="22">
        <f>G3+(G3*0.07)</f>
        <v>14873000</v>
      </c>
      <c r="R3" s="22">
        <f>G3+(G3*0.35)</f>
        <v>18765000</v>
      </c>
      <c r="S3" s="22">
        <f>G3+(G3*0.15)</f>
        <v>15985000</v>
      </c>
      <c r="T3" s="22">
        <f>G3+(G3*0.75)</f>
        <v>24325000</v>
      </c>
      <c r="U3" s="22">
        <f>G3+(G3*0.6)</f>
        <v>22240000</v>
      </c>
    </row>
    <row r="4" spans="1:21" s="24" customFormat="1" ht="23.25" customHeight="1" x14ac:dyDescent="0.45">
      <c r="A4" s="10">
        <v>3</v>
      </c>
      <c r="B4" s="3" t="s">
        <v>2</v>
      </c>
      <c r="C4" s="3" t="s">
        <v>59</v>
      </c>
      <c r="D4" s="11" t="s">
        <v>148</v>
      </c>
      <c r="E4" s="12">
        <v>1</v>
      </c>
      <c r="F4" s="13">
        <v>29500000</v>
      </c>
      <c r="G4" s="14">
        <v>22000000</v>
      </c>
      <c r="H4" s="14">
        <v>27300000</v>
      </c>
      <c r="I4" s="14">
        <v>29700000</v>
      </c>
      <c r="J4" s="14">
        <v>24200000</v>
      </c>
      <c r="K4" s="14">
        <v>41400000</v>
      </c>
      <c r="L4" s="14">
        <v>22500000</v>
      </c>
      <c r="M4" s="14">
        <v>45000000</v>
      </c>
      <c r="N4" s="14">
        <v>29500000</v>
      </c>
      <c r="O4" s="13">
        <v>29500000</v>
      </c>
      <c r="P4" s="22">
        <f>G4+(G4/10)</f>
        <v>24200000</v>
      </c>
      <c r="Q4" s="22">
        <f>G4+(G4*0.07)</f>
        <v>23540000</v>
      </c>
      <c r="R4" s="22">
        <f>G4+(G4*0.35)</f>
        <v>29700000</v>
      </c>
      <c r="S4" s="22">
        <f>G4+(G4*0.15)</f>
        <v>25300000</v>
      </c>
      <c r="T4" s="22">
        <f>G4+(G4*0.75)</f>
        <v>38500000</v>
      </c>
      <c r="U4" s="22">
        <f>G4+(G4*0.6)</f>
        <v>35200000</v>
      </c>
    </row>
    <row r="5" spans="1:21" s="16" customFormat="1" ht="23.25" customHeight="1" x14ac:dyDescent="0.45">
      <c r="A5" s="17">
        <v>4</v>
      </c>
      <c r="B5" s="4" t="s">
        <v>3</v>
      </c>
      <c r="C5" s="4" t="s">
        <v>60</v>
      </c>
      <c r="D5" s="18" t="s">
        <v>149</v>
      </c>
      <c r="E5" s="19">
        <v>1</v>
      </c>
      <c r="F5" s="13">
        <v>144300000</v>
      </c>
      <c r="G5" s="20">
        <v>129492000</v>
      </c>
      <c r="H5" s="15" t="s">
        <v>465</v>
      </c>
      <c r="I5" s="15" t="s">
        <v>465</v>
      </c>
      <c r="J5" s="14">
        <v>133808400</v>
      </c>
      <c r="K5" s="14">
        <v>178120000</v>
      </c>
      <c r="L5" s="14">
        <v>143880000</v>
      </c>
      <c r="M5" s="14">
        <v>158990000</v>
      </c>
      <c r="N5" s="14">
        <f>MROUND(S5,100000)</f>
        <v>148900000</v>
      </c>
      <c r="O5" s="25">
        <v>148900000</v>
      </c>
      <c r="P5" s="22">
        <f>G5+(G5/10)</f>
        <v>142441200</v>
      </c>
      <c r="Q5" s="22">
        <f>G5+(G5*0.07)</f>
        <v>138556440</v>
      </c>
      <c r="R5" s="22">
        <f>G5+(G5*0.35)</f>
        <v>174814200</v>
      </c>
      <c r="S5" s="22">
        <f>G5+(G5*0.15)</f>
        <v>148915800</v>
      </c>
      <c r="T5" s="22">
        <f>G5+(G5*0.75)</f>
        <v>226611000</v>
      </c>
      <c r="U5" s="22">
        <f>G5+(G5*0.6)</f>
        <v>207187200</v>
      </c>
    </row>
    <row r="6" spans="1:21" s="16" customFormat="1" ht="23.45" customHeight="1" x14ac:dyDescent="0.45">
      <c r="A6" s="10">
        <v>5</v>
      </c>
      <c r="B6" s="3" t="s">
        <v>3</v>
      </c>
      <c r="C6" s="3" t="s">
        <v>60</v>
      </c>
      <c r="D6" s="11" t="s">
        <v>150</v>
      </c>
      <c r="E6" s="12">
        <v>1</v>
      </c>
      <c r="F6" s="13">
        <v>118500000</v>
      </c>
      <c r="G6" s="14">
        <v>106920000</v>
      </c>
      <c r="H6" s="14">
        <v>117000000</v>
      </c>
      <c r="I6" s="14">
        <v>118800000</v>
      </c>
      <c r="J6" s="14">
        <v>77004000</v>
      </c>
      <c r="K6" s="14">
        <v>134000000</v>
      </c>
      <c r="L6" s="14">
        <v>101990000</v>
      </c>
      <c r="M6" s="14">
        <v>134000000</v>
      </c>
      <c r="N6" s="14">
        <f>MROUND(S6,100000)</f>
        <v>123000000</v>
      </c>
      <c r="O6" s="25">
        <v>123000000</v>
      </c>
      <c r="P6" s="22">
        <f>G6+(G6/10)</f>
        <v>117612000</v>
      </c>
      <c r="Q6" s="22">
        <f>G6+(G6*0.07)</f>
        <v>114404400</v>
      </c>
      <c r="R6" s="22">
        <f>G6+(G6*0.35)</f>
        <v>144342000</v>
      </c>
      <c r="S6" s="22">
        <f>G6+(G6*0.15)</f>
        <v>122958000</v>
      </c>
      <c r="T6" s="22">
        <f>G6+(G6*0.75)</f>
        <v>187110000</v>
      </c>
      <c r="U6" s="22">
        <f>G6+(G6*0.6)</f>
        <v>171072000</v>
      </c>
    </row>
    <row r="7" spans="1:21" s="16" customFormat="1" ht="23.45" customHeight="1" x14ac:dyDescent="0.45">
      <c r="A7" s="17">
        <v>6</v>
      </c>
      <c r="B7" s="4" t="s">
        <v>4</v>
      </c>
      <c r="C7" s="4" t="s">
        <v>61</v>
      </c>
      <c r="D7" s="18" t="s">
        <v>151</v>
      </c>
      <c r="E7" s="19">
        <v>1</v>
      </c>
      <c r="F7" s="13">
        <v>28000000</v>
      </c>
      <c r="G7" s="20">
        <v>13500000</v>
      </c>
      <c r="H7" s="15" t="s">
        <v>465</v>
      </c>
      <c r="I7" s="15" t="s">
        <v>465</v>
      </c>
      <c r="J7" s="14">
        <v>28500000</v>
      </c>
      <c r="K7" s="14">
        <v>28500000</v>
      </c>
      <c r="L7" s="15" t="s">
        <v>465</v>
      </c>
      <c r="M7" s="15" t="s">
        <v>465</v>
      </c>
      <c r="N7" s="14">
        <f>MROUND(T7,100000)</f>
        <v>23600000</v>
      </c>
      <c r="O7" s="13">
        <v>23600000</v>
      </c>
      <c r="P7" s="22">
        <f>G7+(G7/10)</f>
        <v>14850000</v>
      </c>
      <c r="Q7" s="22">
        <f>G7+(G7*0.07)</f>
        <v>14445000</v>
      </c>
      <c r="R7" s="22">
        <f>G7+(G7*0.35)</f>
        <v>18225000</v>
      </c>
      <c r="S7" s="22">
        <f>G7+(G7*0.15)</f>
        <v>15525000</v>
      </c>
      <c r="T7" s="22">
        <f>G7+(G7*0.75)</f>
        <v>23625000</v>
      </c>
      <c r="U7" s="22">
        <f>G7+(G7*0.6)</f>
        <v>21600000</v>
      </c>
    </row>
    <row r="8" spans="1:21" s="16" customFormat="1" ht="23.45" customHeight="1" x14ac:dyDescent="0.45">
      <c r="A8" s="10">
        <v>7</v>
      </c>
      <c r="B8" s="3" t="s">
        <v>5</v>
      </c>
      <c r="C8" s="3" t="s">
        <v>62</v>
      </c>
      <c r="D8" s="11" t="s">
        <v>152</v>
      </c>
      <c r="E8" s="12">
        <v>1</v>
      </c>
      <c r="F8" s="13">
        <v>79600000</v>
      </c>
      <c r="G8" s="14">
        <v>68640000</v>
      </c>
      <c r="H8" s="15" t="s">
        <v>465</v>
      </c>
      <c r="I8" s="15" t="s">
        <v>465</v>
      </c>
      <c r="J8" s="14">
        <v>73300000</v>
      </c>
      <c r="K8" s="14">
        <v>83000000</v>
      </c>
      <c r="L8" s="14">
        <v>73300000</v>
      </c>
      <c r="M8" s="14">
        <v>77000000</v>
      </c>
      <c r="N8" s="14">
        <f t="shared" ref="N8:N68" si="0">MROUND(S8,100000)</f>
        <v>78900000</v>
      </c>
      <c r="O8" s="13">
        <v>78900000</v>
      </c>
      <c r="P8" s="22">
        <f>G8+(G8/10)</f>
        <v>75504000</v>
      </c>
      <c r="Q8" s="22">
        <f>G8+(G8*0.07)</f>
        <v>73444800</v>
      </c>
      <c r="R8" s="22">
        <f>G8+(G8*0.35)</f>
        <v>92664000</v>
      </c>
      <c r="S8" s="22">
        <f>G8+(G8*0.15)</f>
        <v>78936000</v>
      </c>
      <c r="T8" s="22">
        <f>G8+(G8*0.75)</f>
        <v>120120000</v>
      </c>
      <c r="U8" s="22">
        <f>G8+(G8*0.6)</f>
        <v>109824000</v>
      </c>
    </row>
    <row r="9" spans="1:21" s="16" customFormat="1" ht="23.45" customHeight="1" x14ac:dyDescent="0.45">
      <c r="A9" s="17">
        <v>8</v>
      </c>
      <c r="B9" s="4" t="s">
        <v>5</v>
      </c>
      <c r="C9" s="4" t="s">
        <v>63</v>
      </c>
      <c r="D9" s="18" t="s">
        <v>153</v>
      </c>
      <c r="E9" s="19">
        <v>1</v>
      </c>
      <c r="F9" s="13">
        <v>66000000</v>
      </c>
      <c r="G9" s="20">
        <v>62000000</v>
      </c>
      <c r="H9" s="15" t="s">
        <v>465</v>
      </c>
      <c r="I9" s="15" t="s">
        <v>465</v>
      </c>
      <c r="J9" s="14">
        <v>43400000</v>
      </c>
      <c r="K9" s="14">
        <v>59500000</v>
      </c>
      <c r="L9" s="14">
        <v>45090000</v>
      </c>
      <c r="M9" s="14">
        <v>61000000</v>
      </c>
      <c r="N9" s="14">
        <f>MROUND(Q9,100000)</f>
        <v>66300000</v>
      </c>
      <c r="O9" s="13">
        <v>66300000</v>
      </c>
      <c r="P9" s="22">
        <f>G9+(G9/10)</f>
        <v>68200000</v>
      </c>
      <c r="Q9" s="22">
        <f>G9+(G9*0.07)</f>
        <v>66340000</v>
      </c>
      <c r="R9" s="22">
        <f>G9+(G9*0.35)</f>
        <v>83700000</v>
      </c>
      <c r="S9" s="22">
        <f>G9+(G9*0.15)</f>
        <v>71300000</v>
      </c>
      <c r="T9" s="22">
        <f>G9+(G9*0.75)</f>
        <v>108500000</v>
      </c>
      <c r="U9" s="22">
        <f>G9+(G9*0.6)</f>
        <v>99200000</v>
      </c>
    </row>
    <row r="10" spans="1:21" s="16" customFormat="1" ht="23.45" customHeight="1" x14ac:dyDescent="0.45">
      <c r="A10" s="10">
        <v>9</v>
      </c>
      <c r="B10" s="3" t="s">
        <v>5</v>
      </c>
      <c r="C10" s="3" t="s">
        <v>64</v>
      </c>
      <c r="D10" s="11" t="s">
        <v>154</v>
      </c>
      <c r="E10" s="12">
        <v>1</v>
      </c>
      <c r="F10" s="13">
        <v>41000000</v>
      </c>
      <c r="G10" s="14">
        <v>23500000</v>
      </c>
      <c r="H10" s="15" t="s">
        <v>465</v>
      </c>
      <c r="I10" s="15" t="s">
        <v>465</v>
      </c>
      <c r="J10" s="14">
        <v>36000000</v>
      </c>
      <c r="K10" s="14">
        <v>47000000</v>
      </c>
      <c r="L10" s="15" t="s">
        <v>465</v>
      </c>
      <c r="M10" s="15" t="s">
        <v>465</v>
      </c>
      <c r="N10" s="14">
        <f>MROUND(T10,100000)</f>
        <v>41100000</v>
      </c>
      <c r="O10" s="13">
        <v>41100000</v>
      </c>
      <c r="P10" s="22">
        <f>G10+(G10/10)</f>
        <v>25850000</v>
      </c>
      <c r="Q10" s="22">
        <f>G10+(G10*0.07)</f>
        <v>25145000</v>
      </c>
      <c r="R10" s="22">
        <f>G10+(G10*0.35)</f>
        <v>31725000</v>
      </c>
      <c r="S10" s="22">
        <f>G10+(G10*0.15)</f>
        <v>27025000</v>
      </c>
      <c r="T10" s="22">
        <f>G10+(G10*0.75)</f>
        <v>41125000</v>
      </c>
      <c r="U10" s="22">
        <f>G10+(G10*0.6)</f>
        <v>37600000</v>
      </c>
    </row>
    <row r="11" spans="1:21" s="16" customFormat="1" ht="23.45" customHeight="1" x14ac:dyDescent="0.45">
      <c r="A11" s="17">
        <v>10</v>
      </c>
      <c r="B11" s="4" t="s">
        <v>5</v>
      </c>
      <c r="C11" s="4" t="s">
        <v>64</v>
      </c>
      <c r="D11" s="18" t="s">
        <v>155</v>
      </c>
      <c r="E11" s="19">
        <v>1</v>
      </c>
      <c r="F11" s="13">
        <v>41500000</v>
      </c>
      <c r="G11" s="20">
        <v>28000000</v>
      </c>
      <c r="H11" s="15" t="s">
        <v>465</v>
      </c>
      <c r="I11" s="15" t="s">
        <v>465</v>
      </c>
      <c r="J11" s="14">
        <v>41940000</v>
      </c>
      <c r="K11" s="14">
        <v>45000000</v>
      </c>
      <c r="L11" s="15" t="s">
        <v>465</v>
      </c>
      <c r="M11" s="15" t="s">
        <v>465</v>
      </c>
      <c r="N11" s="14">
        <f>MROUND(U11,100000)</f>
        <v>44800000</v>
      </c>
      <c r="O11" s="13">
        <v>44800000</v>
      </c>
      <c r="P11" s="22">
        <f>G11+(G11/10)</f>
        <v>30800000</v>
      </c>
      <c r="Q11" s="22">
        <f>G11+(G11*0.07)</f>
        <v>29960000</v>
      </c>
      <c r="R11" s="22">
        <f>G11+(G11*0.35)</f>
        <v>37800000</v>
      </c>
      <c r="S11" s="22">
        <f>G11+(G11*0.15)</f>
        <v>32200000</v>
      </c>
      <c r="T11" s="22">
        <f>G11+(G11*0.75)</f>
        <v>49000000</v>
      </c>
      <c r="U11" s="22">
        <f>G11+(G11*0.6)</f>
        <v>44800000</v>
      </c>
    </row>
    <row r="12" spans="1:21" s="16" customFormat="1" ht="23.45" customHeight="1" x14ac:dyDescent="0.45">
      <c r="A12" s="10">
        <v>11</v>
      </c>
      <c r="B12" s="3" t="s">
        <v>5</v>
      </c>
      <c r="C12" s="3" t="s">
        <v>64</v>
      </c>
      <c r="D12" s="11" t="s">
        <v>156</v>
      </c>
      <c r="E12" s="12">
        <v>2</v>
      </c>
      <c r="F12" s="13">
        <v>61500000</v>
      </c>
      <c r="G12" s="14">
        <v>39000000</v>
      </c>
      <c r="H12" s="15" t="s">
        <v>465</v>
      </c>
      <c r="I12" s="15" t="s">
        <v>465</v>
      </c>
      <c r="J12" s="15" t="s">
        <v>466</v>
      </c>
      <c r="K12" s="15" t="s">
        <v>466</v>
      </c>
      <c r="L12" s="14">
        <v>61500000</v>
      </c>
      <c r="M12" s="14">
        <v>61500000</v>
      </c>
      <c r="N12" s="14">
        <f>MROUND(U12,100000)</f>
        <v>62400000</v>
      </c>
      <c r="O12" s="13">
        <v>62400000</v>
      </c>
      <c r="P12" s="22">
        <f>G12+(G12/10)</f>
        <v>42900000</v>
      </c>
      <c r="Q12" s="22">
        <f>G12+(G12*0.07)</f>
        <v>41730000</v>
      </c>
      <c r="R12" s="22">
        <f>G12+(G12*0.35)</f>
        <v>52650000</v>
      </c>
      <c r="S12" s="22">
        <f>G12+(G12*0.15)</f>
        <v>44850000</v>
      </c>
      <c r="T12" s="22">
        <f>G12+(G12*0.75)</f>
        <v>68250000</v>
      </c>
      <c r="U12" s="22">
        <f>G12+(G12*0.6)</f>
        <v>62400000</v>
      </c>
    </row>
    <row r="13" spans="1:21" s="16" customFormat="1" ht="23.45" customHeight="1" x14ac:dyDescent="0.45">
      <c r="A13" s="17">
        <v>12</v>
      </c>
      <c r="B13" s="4" t="s">
        <v>5</v>
      </c>
      <c r="C13" s="4" t="s">
        <v>65</v>
      </c>
      <c r="D13" s="18" t="s">
        <v>157</v>
      </c>
      <c r="E13" s="19">
        <v>1</v>
      </c>
      <c r="F13" s="13">
        <v>65000000</v>
      </c>
      <c r="G13" s="20">
        <v>52000000</v>
      </c>
      <c r="H13" s="15" t="s">
        <v>465</v>
      </c>
      <c r="I13" s="15" t="s">
        <v>465</v>
      </c>
      <c r="J13" s="14">
        <v>42000000</v>
      </c>
      <c r="K13" s="14">
        <v>78070000</v>
      </c>
      <c r="L13" s="14">
        <v>57700000</v>
      </c>
      <c r="M13" s="14">
        <v>75600000</v>
      </c>
      <c r="N13" s="14">
        <f>MROUND(R13,100000)</f>
        <v>70200000</v>
      </c>
      <c r="O13" s="13">
        <v>70200000</v>
      </c>
      <c r="P13" s="22">
        <f>G13+(G13/10)</f>
        <v>57200000</v>
      </c>
      <c r="Q13" s="22">
        <f>G13+(G13*0.07)</f>
        <v>55640000</v>
      </c>
      <c r="R13" s="22">
        <f>G13+(G13*0.35)</f>
        <v>70200000</v>
      </c>
      <c r="S13" s="22">
        <f>G13+(G13*0.15)</f>
        <v>59800000</v>
      </c>
      <c r="T13" s="22">
        <f>G13+(G13*0.75)</f>
        <v>91000000</v>
      </c>
      <c r="U13" s="22">
        <f>G13+(G13*0.6)</f>
        <v>83200000</v>
      </c>
    </row>
    <row r="14" spans="1:21" s="16" customFormat="1" ht="23.45" customHeight="1" x14ac:dyDescent="0.45">
      <c r="A14" s="10">
        <v>13</v>
      </c>
      <c r="B14" s="3" t="s">
        <v>5</v>
      </c>
      <c r="C14" s="3" t="s">
        <v>62</v>
      </c>
      <c r="D14" s="11" t="s">
        <v>158</v>
      </c>
      <c r="E14" s="12">
        <v>1</v>
      </c>
      <c r="F14" s="13">
        <v>52900000</v>
      </c>
      <c r="G14" s="14">
        <v>22300300</v>
      </c>
      <c r="H14" s="15" t="s">
        <v>465</v>
      </c>
      <c r="I14" s="15" t="s">
        <v>465</v>
      </c>
      <c r="J14" s="14">
        <v>44900000</v>
      </c>
      <c r="K14" s="14">
        <v>52900000</v>
      </c>
      <c r="L14" s="14">
        <v>44900000</v>
      </c>
      <c r="M14" s="14">
        <v>48000000</v>
      </c>
      <c r="N14" s="14">
        <v>51000000</v>
      </c>
      <c r="O14" s="13">
        <v>51000000</v>
      </c>
      <c r="P14" s="22">
        <f>G14+(G14/10)</f>
        <v>24530330</v>
      </c>
      <c r="Q14" s="22">
        <f>G14+(G14*0.07)</f>
        <v>23861321</v>
      </c>
      <c r="R14" s="22">
        <f>G14+(G14*0.35)</f>
        <v>30105405</v>
      </c>
      <c r="S14" s="22">
        <f>G14+(G14*0.15)</f>
        <v>25645345</v>
      </c>
      <c r="T14" s="22">
        <f>G14+(G14*0.75)</f>
        <v>39025525</v>
      </c>
      <c r="U14" s="22">
        <f>G14+(G14*0.6)</f>
        <v>35680480</v>
      </c>
    </row>
    <row r="15" spans="1:21" s="16" customFormat="1" ht="23.45" customHeight="1" x14ac:dyDescent="0.45">
      <c r="A15" s="17">
        <v>14</v>
      </c>
      <c r="B15" s="4" t="s">
        <v>5</v>
      </c>
      <c r="C15" s="4" t="s">
        <v>59</v>
      </c>
      <c r="D15" s="18" t="s">
        <v>159</v>
      </c>
      <c r="E15" s="19">
        <v>2</v>
      </c>
      <c r="F15" s="13">
        <v>36900000</v>
      </c>
      <c r="G15" s="20">
        <v>33500000</v>
      </c>
      <c r="H15" s="14">
        <v>35660000</v>
      </c>
      <c r="I15" s="14">
        <v>35670000</v>
      </c>
      <c r="J15" s="14">
        <v>25690000</v>
      </c>
      <c r="K15" s="14">
        <v>43620000</v>
      </c>
      <c r="L15" s="14">
        <v>25690000</v>
      </c>
      <c r="M15" s="14">
        <v>48000000</v>
      </c>
      <c r="N15" s="14">
        <f t="shared" si="0"/>
        <v>38500000</v>
      </c>
      <c r="O15" s="13">
        <v>38500000</v>
      </c>
      <c r="P15" s="22">
        <f>G15+(G15/10)</f>
        <v>36850000</v>
      </c>
      <c r="Q15" s="22">
        <f>G15+(G15*0.07)</f>
        <v>35845000</v>
      </c>
      <c r="R15" s="22">
        <f>G15+(G15*0.35)</f>
        <v>45225000</v>
      </c>
      <c r="S15" s="22">
        <f>G15+(G15*0.15)</f>
        <v>38525000</v>
      </c>
      <c r="T15" s="22">
        <f>G15+(G15*0.75)</f>
        <v>58625000</v>
      </c>
      <c r="U15" s="22">
        <f>G15+(G15*0.6)</f>
        <v>53600000</v>
      </c>
    </row>
    <row r="16" spans="1:21" s="16" customFormat="1" ht="23.45" customHeight="1" x14ac:dyDescent="0.45">
      <c r="A16" s="10">
        <v>15</v>
      </c>
      <c r="B16" s="3" t="s">
        <v>5</v>
      </c>
      <c r="C16" s="3" t="s">
        <v>59</v>
      </c>
      <c r="D16" s="11" t="s">
        <v>160</v>
      </c>
      <c r="E16" s="12">
        <v>1</v>
      </c>
      <c r="F16" s="13">
        <v>56500000</v>
      </c>
      <c r="G16" s="14">
        <v>46500000</v>
      </c>
      <c r="H16" s="15" t="s">
        <v>465</v>
      </c>
      <c r="I16" s="15" t="s">
        <v>465</v>
      </c>
      <c r="J16" s="14">
        <v>44000000</v>
      </c>
      <c r="K16" s="14">
        <v>71000000</v>
      </c>
      <c r="L16" s="14">
        <v>45530000</v>
      </c>
      <c r="M16" s="14">
        <v>69900000</v>
      </c>
      <c r="N16" s="14">
        <f>MROUND(R16,100000)</f>
        <v>62800000</v>
      </c>
      <c r="O16" s="13">
        <v>62800000</v>
      </c>
      <c r="P16" s="22">
        <f>G16+(G16/10)</f>
        <v>51150000</v>
      </c>
      <c r="Q16" s="22">
        <f>G16+(G16*0.07)</f>
        <v>49755000</v>
      </c>
      <c r="R16" s="22">
        <f>G16+(G16*0.35)</f>
        <v>62775000</v>
      </c>
      <c r="S16" s="22">
        <f>G16+(G16*0.15)</f>
        <v>53475000</v>
      </c>
      <c r="T16" s="22">
        <f>G16+(G16*0.75)</f>
        <v>81375000</v>
      </c>
      <c r="U16" s="22">
        <f>G16+(G16*0.6)</f>
        <v>74400000</v>
      </c>
    </row>
    <row r="17" spans="1:21" s="16" customFormat="1" ht="23.45" customHeight="1" x14ac:dyDescent="0.45">
      <c r="A17" s="17">
        <v>16</v>
      </c>
      <c r="B17" s="4" t="s">
        <v>5</v>
      </c>
      <c r="C17" s="4" t="s">
        <v>59</v>
      </c>
      <c r="D17" s="18" t="s">
        <v>161</v>
      </c>
      <c r="E17" s="19">
        <v>2</v>
      </c>
      <c r="F17" s="13">
        <v>47000000</v>
      </c>
      <c r="G17" s="20">
        <v>42889908</v>
      </c>
      <c r="H17" s="14">
        <v>44680000</v>
      </c>
      <c r="I17" s="14">
        <v>48400000</v>
      </c>
      <c r="J17" s="14">
        <v>40890000</v>
      </c>
      <c r="K17" s="14">
        <v>49800000</v>
      </c>
      <c r="L17" s="14">
        <v>40890000</v>
      </c>
      <c r="M17" s="14">
        <v>51000000</v>
      </c>
      <c r="N17" s="14">
        <f t="shared" si="0"/>
        <v>49300000</v>
      </c>
      <c r="O17" s="26">
        <v>47800000</v>
      </c>
      <c r="P17" s="22">
        <f>G17+(G17/10)</f>
        <v>47178898.799999997</v>
      </c>
      <c r="Q17" s="22">
        <f>G17+(G17*0.07)</f>
        <v>45892201.560000002</v>
      </c>
      <c r="R17" s="22">
        <f>G17+(G17*0.35)</f>
        <v>57901375.799999997</v>
      </c>
      <c r="S17" s="22">
        <f>G17+(G17*0.15)</f>
        <v>49323394.200000003</v>
      </c>
      <c r="T17" s="22">
        <f>G17+(G17*0.75)</f>
        <v>75057339</v>
      </c>
      <c r="U17" s="22">
        <f>G17+(G17*0.6)</f>
        <v>68623852.799999997</v>
      </c>
    </row>
    <row r="18" spans="1:21" s="16" customFormat="1" ht="23.45" customHeight="1" x14ac:dyDescent="0.45">
      <c r="A18" s="10">
        <v>17</v>
      </c>
      <c r="B18" s="3" t="s">
        <v>5</v>
      </c>
      <c r="C18" s="3" t="s">
        <v>66</v>
      </c>
      <c r="D18" s="11" t="s">
        <v>162</v>
      </c>
      <c r="E18" s="12">
        <v>1</v>
      </c>
      <c r="F18" s="13">
        <v>31000000</v>
      </c>
      <c r="G18" s="14">
        <v>3620000</v>
      </c>
      <c r="H18" s="15" t="s">
        <v>465</v>
      </c>
      <c r="I18" s="15" t="s">
        <v>465</v>
      </c>
      <c r="J18" s="15" t="s">
        <v>466</v>
      </c>
      <c r="K18" s="15" t="s">
        <v>466</v>
      </c>
      <c r="L18" s="15" t="s">
        <v>465</v>
      </c>
      <c r="M18" s="15" t="s">
        <v>465</v>
      </c>
      <c r="N18" s="14">
        <f>MROUND(T18,100000)</f>
        <v>6300000</v>
      </c>
      <c r="O18" s="28">
        <v>4900000</v>
      </c>
      <c r="P18" s="22">
        <f>G18+(G18/10)</f>
        <v>3982000</v>
      </c>
      <c r="Q18" s="22">
        <f>G18+(G18*0.07)</f>
        <v>3873400</v>
      </c>
      <c r="R18" s="22">
        <f>G18+(G18*0.35)</f>
        <v>4887000</v>
      </c>
      <c r="S18" s="22">
        <f>G18+(G18*0.15)</f>
        <v>4163000</v>
      </c>
      <c r="T18" s="22">
        <f>G18+(G18*0.75)</f>
        <v>6335000</v>
      </c>
      <c r="U18" s="22">
        <f>G18+(G18*0.6)</f>
        <v>5792000</v>
      </c>
    </row>
    <row r="19" spans="1:21" s="16" customFormat="1" ht="23.45" customHeight="1" x14ac:dyDescent="0.45">
      <c r="A19" s="17">
        <v>18</v>
      </c>
      <c r="B19" s="4" t="s">
        <v>5</v>
      </c>
      <c r="C19" s="4" t="s">
        <v>67</v>
      </c>
      <c r="D19" s="18" t="s">
        <v>163</v>
      </c>
      <c r="E19" s="19">
        <v>2</v>
      </c>
      <c r="F19" s="13">
        <v>51000000</v>
      </c>
      <c r="G19" s="20">
        <v>46000000</v>
      </c>
      <c r="H19" s="15" t="s">
        <v>465</v>
      </c>
      <c r="I19" s="15" t="s">
        <v>465</v>
      </c>
      <c r="J19" s="14">
        <v>51000000</v>
      </c>
      <c r="K19" s="14">
        <v>51000000</v>
      </c>
      <c r="L19" s="15" t="s">
        <v>465</v>
      </c>
      <c r="M19" s="15" t="s">
        <v>465</v>
      </c>
      <c r="N19" s="14">
        <f t="shared" si="0"/>
        <v>52900000</v>
      </c>
      <c r="O19" s="13">
        <v>52900000</v>
      </c>
      <c r="P19" s="22">
        <f>G19+(G19/10)</f>
        <v>50600000</v>
      </c>
      <c r="Q19" s="22">
        <f>G19+(G19*0.07)</f>
        <v>49220000</v>
      </c>
      <c r="R19" s="22">
        <f>G19+(G19*0.35)</f>
        <v>62100000</v>
      </c>
      <c r="S19" s="22">
        <f>G19+(G19*0.15)</f>
        <v>52900000</v>
      </c>
      <c r="T19" s="22">
        <f>G19+(G19*0.75)</f>
        <v>80500000</v>
      </c>
      <c r="U19" s="22">
        <f>G19+(G19*0.6)</f>
        <v>73600000</v>
      </c>
    </row>
    <row r="20" spans="1:21" s="16" customFormat="1" ht="23.45" customHeight="1" x14ac:dyDescent="0.45">
      <c r="A20" s="10">
        <v>19</v>
      </c>
      <c r="B20" s="3" t="s">
        <v>5</v>
      </c>
      <c r="C20" s="3" t="s">
        <v>68</v>
      </c>
      <c r="D20" s="11" t="s">
        <v>164</v>
      </c>
      <c r="E20" s="12">
        <v>1</v>
      </c>
      <c r="F20" s="13">
        <v>26000000</v>
      </c>
      <c r="G20" s="14">
        <v>6490000</v>
      </c>
      <c r="H20" s="15" t="s">
        <v>465</v>
      </c>
      <c r="I20" s="15" t="s">
        <v>465</v>
      </c>
      <c r="J20" s="15" t="s">
        <v>466</v>
      </c>
      <c r="K20" s="15" t="s">
        <v>466</v>
      </c>
      <c r="L20" s="15" t="s">
        <v>465</v>
      </c>
      <c r="M20" s="15" t="s">
        <v>465</v>
      </c>
      <c r="N20" s="14">
        <v>25000000</v>
      </c>
      <c r="O20" s="13">
        <v>25000000</v>
      </c>
      <c r="P20" s="22">
        <f>G20+(G20/10)</f>
        <v>7139000</v>
      </c>
      <c r="Q20" s="22">
        <f>G20+(G20*0.07)</f>
        <v>6944300</v>
      </c>
      <c r="R20" s="22">
        <f>G20+(G20*0.35)</f>
        <v>8761500</v>
      </c>
      <c r="S20" s="22">
        <f>G20+(G20*0.15)</f>
        <v>7463500</v>
      </c>
      <c r="T20" s="22">
        <f>G20+(G20*0.75)</f>
        <v>11357500</v>
      </c>
      <c r="U20" s="22">
        <f>G20+(G20*0.6)</f>
        <v>10384000</v>
      </c>
    </row>
    <row r="21" spans="1:21" s="16" customFormat="1" ht="23.45" customHeight="1" x14ac:dyDescent="0.45">
      <c r="A21" s="17">
        <v>20</v>
      </c>
      <c r="B21" s="4" t="s">
        <v>6</v>
      </c>
      <c r="C21" s="4" t="s">
        <v>69</v>
      </c>
      <c r="D21" s="18" t="s">
        <v>165</v>
      </c>
      <c r="E21" s="19">
        <v>1</v>
      </c>
      <c r="F21" s="13">
        <v>23000000</v>
      </c>
      <c r="G21" s="20">
        <v>3900000</v>
      </c>
      <c r="H21" s="15" t="s">
        <v>465</v>
      </c>
      <c r="I21" s="15" t="s">
        <v>465</v>
      </c>
      <c r="J21" s="14">
        <v>23000000</v>
      </c>
      <c r="K21" s="14">
        <v>23000000</v>
      </c>
      <c r="L21" s="14">
        <v>14370000</v>
      </c>
      <c r="M21" s="14">
        <v>14370000</v>
      </c>
      <c r="N21" s="14">
        <v>20000000</v>
      </c>
      <c r="O21" s="13">
        <v>20000000</v>
      </c>
      <c r="P21" s="22">
        <f>G21+(G21/10)</f>
        <v>4290000</v>
      </c>
      <c r="Q21" s="22">
        <f>G21+(G21*0.07)</f>
        <v>4173000</v>
      </c>
      <c r="R21" s="22">
        <f>G21+(G21*0.35)</f>
        <v>5265000</v>
      </c>
      <c r="S21" s="22">
        <f>G21+(G21*0.15)</f>
        <v>4485000</v>
      </c>
      <c r="T21" s="22">
        <f>G21+(G21*0.75)</f>
        <v>6825000</v>
      </c>
      <c r="U21" s="22">
        <f>G21+(G21*0.6)</f>
        <v>6240000</v>
      </c>
    </row>
    <row r="22" spans="1:21" s="16" customFormat="1" ht="23.45" customHeight="1" x14ac:dyDescent="0.45">
      <c r="A22" s="10">
        <v>21</v>
      </c>
      <c r="B22" s="3" t="s">
        <v>6</v>
      </c>
      <c r="C22" s="3" t="s">
        <v>70</v>
      </c>
      <c r="D22" s="11" t="s">
        <v>166</v>
      </c>
      <c r="E22" s="12">
        <v>1</v>
      </c>
      <c r="F22" s="13">
        <v>26000000</v>
      </c>
      <c r="G22" s="14">
        <v>18500000</v>
      </c>
      <c r="H22" s="15" t="s">
        <v>465</v>
      </c>
      <c r="I22" s="15" t="s">
        <v>465</v>
      </c>
      <c r="J22" s="14">
        <v>19635000</v>
      </c>
      <c r="K22" s="14">
        <v>26000000</v>
      </c>
      <c r="L22" s="14">
        <v>26000000</v>
      </c>
      <c r="M22" s="14">
        <v>26000000</v>
      </c>
      <c r="N22" s="14">
        <f>MROUND(R22,100000)</f>
        <v>25000000</v>
      </c>
      <c r="O22" s="13">
        <v>25000000</v>
      </c>
      <c r="P22" s="22">
        <f>G22+(G22/10)</f>
        <v>20350000</v>
      </c>
      <c r="Q22" s="22">
        <f>G22+(G22*0.07)</f>
        <v>19795000</v>
      </c>
      <c r="R22" s="22">
        <f>G22+(G22*0.35)</f>
        <v>24975000</v>
      </c>
      <c r="S22" s="22">
        <f>G22+(G22*0.15)</f>
        <v>21275000</v>
      </c>
      <c r="T22" s="22">
        <f>G22+(G22*0.75)</f>
        <v>32375000</v>
      </c>
      <c r="U22" s="22">
        <f>G22+(G22*0.6)</f>
        <v>29600000</v>
      </c>
    </row>
    <row r="23" spans="1:21" s="16" customFormat="1" ht="23.45" customHeight="1" x14ac:dyDescent="0.45">
      <c r="A23" s="17">
        <v>22</v>
      </c>
      <c r="B23" s="4" t="s">
        <v>7</v>
      </c>
      <c r="C23" s="4" t="s">
        <v>59</v>
      </c>
      <c r="D23" s="18" t="s">
        <v>167</v>
      </c>
      <c r="E23" s="19">
        <v>2</v>
      </c>
      <c r="F23" s="13">
        <v>49000000</v>
      </c>
      <c r="G23" s="20">
        <v>40165137</v>
      </c>
      <c r="H23" s="14">
        <v>47780000</v>
      </c>
      <c r="I23" s="14">
        <v>48800000</v>
      </c>
      <c r="J23" s="14">
        <v>45300000</v>
      </c>
      <c r="K23" s="14">
        <v>59000000</v>
      </c>
      <c r="L23" s="14">
        <v>45500000</v>
      </c>
      <c r="M23" s="14">
        <v>59000000</v>
      </c>
      <c r="N23" s="14">
        <f t="shared" si="0"/>
        <v>46200000</v>
      </c>
      <c r="O23" s="26">
        <v>48000000</v>
      </c>
      <c r="P23" s="22">
        <f>G23+(G23/10)</f>
        <v>44181650.700000003</v>
      </c>
      <c r="Q23" s="22">
        <f>G23+(G23*0.07)</f>
        <v>42976696.590000004</v>
      </c>
      <c r="R23" s="22">
        <f>G23+(G23*0.35)</f>
        <v>54222934.950000003</v>
      </c>
      <c r="S23" s="22">
        <f>G23+(G23*0.15)</f>
        <v>46189907.549999997</v>
      </c>
      <c r="T23" s="22">
        <f>G23+(G23*0.75)</f>
        <v>70288989.75</v>
      </c>
      <c r="U23" s="22">
        <f>G23+(G23*0.6)</f>
        <v>64264219.200000003</v>
      </c>
    </row>
    <row r="24" spans="1:21" s="16" customFormat="1" ht="23.45" customHeight="1" x14ac:dyDescent="0.45">
      <c r="A24" s="10">
        <v>23</v>
      </c>
      <c r="B24" s="3" t="s">
        <v>7</v>
      </c>
      <c r="C24" s="3" t="s">
        <v>59</v>
      </c>
      <c r="D24" s="11" t="s">
        <v>168</v>
      </c>
      <c r="E24" s="12">
        <v>2</v>
      </c>
      <c r="F24" s="13">
        <v>62900000</v>
      </c>
      <c r="G24" s="14">
        <v>56009174</v>
      </c>
      <c r="H24" s="14">
        <v>59900000</v>
      </c>
      <c r="I24" s="14">
        <v>62300000</v>
      </c>
      <c r="J24" s="14">
        <v>56900000</v>
      </c>
      <c r="K24" s="14">
        <v>70000000</v>
      </c>
      <c r="L24" s="14">
        <v>58400000</v>
      </c>
      <c r="M24" s="14">
        <v>69900000</v>
      </c>
      <c r="N24" s="14">
        <f t="shared" si="0"/>
        <v>64400000</v>
      </c>
      <c r="O24" s="26">
        <v>63100000</v>
      </c>
      <c r="P24" s="22">
        <f>G24+(G24/10)</f>
        <v>61610091.399999999</v>
      </c>
      <c r="Q24" s="22">
        <f>G24+(G24*0.07)</f>
        <v>59929816.18</v>
      </c>
      <c r="R24" s="22">
        <f>G24+(G24*0.35)</f>
        <v>75612384.900000006</v>
      </c>
      <c r="S24" s="22">
        <f>G24+(G24*0.15)</f>
        <v>64410550.100000001</v>
      </c>
      <c r="T24" s="22">
        <f>G24+(G24*0.75)</f>
        <v>98016054.5</v>
      </c>
      <c r="U24" s="22">
        <f>G24+(G24*0.6)</f>
        <v>89614678.400000006</v>
      </c>
    </row>
    <row r="25" spans="1:21" s="16" customFormat="1" ht="23.45" customHeight="1" x14ac:dyDescent="0.45">
      <c r="A25" s="17">
        <v>24</v>
      </c>
      <c r="B25" s="4" t="s">
        <v>7</v>
      </c>
      <c r="C25" s="4" t="s">
        <v>59</v>
      </c>
      <c r="D25" s="18" t="s">
        <v>169</v>
      </c>
      <c r="E25" s="19">
        <v>2</v>
      </c>
      <c r="F25" s="13">
        <v>63800000</v>
      </c>
      <c r="G25" s="20">
        <v>49500000</v>
      </c>
      <c r="H25" s="14">
        <v>55430000</v>
      </c>
      <c r="I25" s="14">
        <v>57400000</v>
      </c>
      <c r="J25" s="14">
        <v>48982000</v>
      </c>
      <c r="K25" s="14">
        <v>60120000</v>
      </c>
      <c r="L25" s="15" t="s">
        <v>465</v>
      </c>
      <c r="M25" s="15" t="s">
        <v>465</v>
      </c>
      <c r="N25" s="14">
        <v>59000000</v>
      </c>
      <c r="O25" s="13">
        <v>59000000</v>
      </c>
      <c r="P25" s="22">
        <f>G25+(G25/10)</f>
        <v>54450000</v>
      </c>
      <c r="Q25" s="22">
        <f>G25+(G25*0.07)</f>
        <v>52965000</v>
      </c>
      <c r="R25" s="22">
        <f>G25+(G25*0.35)</f>
        <v>66825000</v>
      </c>
      <c r="S25" s="22">
        <f>G25+(G25*0.15)</f>
        <v>56925000</v>
      </c>
      <c r="T25" s="22">
        <f>G25+(G25*0.75)</f>
        <v>86625000</v>
      </c>
      <c r="U25" s="22">
        <f>G25+(G25*0.6)</f>
        <v>79200000</v>
      </c>
    </row>
    <row r="26" spans="1:21" s="16" customFormat="1" ht="23.45" customHeight="1" x14ac:dyDescent="0.45">
      <c r="A26" s="10">
        <v>25</v>
      </c>
      <c r="B26" s="3" t="s">
        <v>7</v>
      </c>
      <c r="C26" s="3" t="s">
        <v>71</v>
      </c>
      <c r="D26" s="11" t="s">
        <v>170</v>
      </c>
      <c r="E26" s="12">
        <v>2</v>
      </c>
      <c r="F26" s="13">
        <v>49000000</v>
      </c>
      <c r="G26" s="14">
        <v>41225000</v>
      </c>
      <c r="H26" s="15" t="s">
        <v>465</v>
      </c>
      <c r="I26" s="15" t="s">
        <v>465</v>
      </c>
      <c r="J26" s="14">
        <v>48000000</v>
      </c>
      <c r="K26" s="14">
        <v>48000000</v>
      </c>
      <c r="L26" s="14">
        <v>48000000</v>
      </c>
      <c r="M26" s="14">
        <v>48000000</v>
      </c>
      <c r="N26" s="14">
        <v>50000000</v>
      </c>
      <c r="O26" s="13">
        <v>50000000</v>
      </c>
      <c r="P26" s="22">
        <f>G26+(G26/10)</f>
        <v>45347500</v>
      </c>
      <c r="Q26" s="22">
        <f>G26+(G26*0.07)</f>
        <v>44110750</v>
      </c>
      <c r="R26" s="22">
        <f>G26+(G26*0.35)</f>
        <v>55653750</v>
      </c>
      <c r="S26" s="22">
        <f>G26+(G26*0.15)</f>
        <v>47408750</v>
      </c>
      <c r="T26" s="22">
        <f>G26+(G26*0.75)</f>
        <v>72143750</v>
      </c>
      <c r="U26" s="22">
        <f>G26+(G26*0.6)</f>
        <v>65960000</v>
      </c>
    </row>
    <row r="27" spans="1:21" s="16" customFormat="1" ht="23.45" customHeight="1" x14ac:dyDescent="0.45">
      <c r="A27" s="17">
        <v>26</v>
      </c>
      <c r="B27" s="4" t="s">
        <v>8</v>
      </c>
      <c r="C27" s="4" t="s">
        <v>72</v>
      </c>
      <c r="D27" s="18" t="s">
        <v>171</v>
      </c>
      <c r="E27" s="19">
        <v>1</v>
      </c>
      <c r="F27" s="13">
        <v>17800000</v>
      </c>
      <c r="G27" s="20">
        <v>9242000</v>
      </c>
      <c r="H27" s="14">
        <v>14985000</v>
      </c>
      <c r="I27" s="14">
        <v>14992100</v>
      </c>
      <c r="J27" s="14">
        <v>10900000</v>
      </c>
      <c r="K27" s="14">
        <v>27000000</v>
      </c>
      <c r="L27" s="15" t="s">
        <v>465</v>
      </c>
      <c r="M27" s="15" t="s">
        <v>465</v>
      </c>
      <c r="N27" s="14">
        <f>MROUND(T27,100000)</f>
        <v>16200000</v>
      </c>
      <c r="O27" s="13">
        <v>16200000</v>
      </c>
      <c r="P27" s="22">
        <f>G27+(G27/10)</f>
        <v>10166200</v>
      </c>
      <c r="Q27" s="22">
        <f>G27+(G27*0.07)</f>
        <v>9888940</v>
      </c>
      <c r="R27" s="22">
        <f>G27+(G27*0.35)</f>
        <v>12476700</v>
      </c>
      <c r="S27" s="22">
        <f>G27+(G27*0.15)</f>
        <v>10628300</v>
      </c>
      <c r="T27" s="22">
        <f>G27+(G27*0.75)</f>
        <v>16173500</v>
      </c>
      <c r="U27" s="22">
        <f>G27+(G27*0.6)</f>
        <v>14787200</v>
      </c>
    </row>
    <row r="28" spans="1:21" s="16" customFormat="1" ht="23.45" customHeight="1" x14ac:dyDescent="0.45">
      <c r="A28" s="10">
        <v>27</v>
      </c>
      <c r="B28" s="3" t="s">
        <v>9</v>
      </c>
      <c r="C28" s="3" t="s">
        <v>62</v>
      </c>
      <c r="D28" s="11" t="s">
        <v>172</v>
      </c>
      <c r="E28" s="12">
        <v>1</v>
      </c>
      <c r="F28" s="13">
        <v>34500000</v>
      </c>
      <c r="G28" s="14">
        <v>30961467</v>
      </c>
      <c r="H28" s="14">
        <v>29900000</v>
      </c>
      <c r="I28" s="14">
        <v>29900000</v>
      </c>
      <c r="J28" s="14">
        <v>28000000</v>
      </c>
      <c r="K28" s="14">
        <v>37312000</v>
      </c>
      <c r="L28" s="14">
        <v>28000000</v>
      </c>
      <c r="M28" s="14">
        <v>35200000</v>
      </c>
      <c r="N28" s="14">
        <f>MROUND(P28,100000)</f>
        <v>34100000</v>
      </c>
      <c r="O28" s="13">
        <v>34100000</v>
      </c>
      <c r="P28" s="22">
        <f>G28+(G28/10)</f>
        <v>34057613.700000003</v>
      </c>
      <c r="Q28" s="22">
        <f>G28+(G28*0.07)</f>
        <v>33128769.690000001</v>
      </c>
      <c r="R28" s="22">
        <f>G28+(G28*0.35)</f>
        <v>41797980.450000003</v>
      </c>
      <c r="S28" s="22">
        <f>G28+(G28*0.15)</f>
        <v>35605687.049999997</v>
      </c>
      <c r="T28" s="22">
        <f>G28+(G28*0.75)</f>
        <v>54182567.25</v>
      </c>
      <c r="U28" s="22">
        <f>G28+(G28*0.6)</f>
        <v>49538347.200000003</v>
      </c>
    </row>
    <row r="29" spans="1:21" s="16" customFormat="1" ht="23.45" customHeight="1" x14ac:dyDescent="0.45">
      <c r="A29" s="17">
        <v>28</v>
      </c>
      <c r="B29" s="4" t="s">
        <v>9</v>
      </c>
      <c r="C29" s="4" t="s">
        <v>73</v>
      </c>
      <c r="D29" s="18" t="s">
        <v>173</v>
      </c>
      <c r="E29" s="19">
        <v>3</v>
      </c>
      <c r="F29" s="13">
        <v>26000000</v>
      </c>
      <c r="G29" s="20">
        <v>23112360</v>
      </c>
      <c r="H29" s="14">
        <v>25150000</v>
      </c>
      <c r="I29" s="14">
        <v>26000000</v>
      </c>
      <c r="J29" s="14">
        <v>18990000</v>
      </c>
      <c r="K29" s="14">
        <v>32000000</v>
      </c>
      <c r="L29" s="14">
        <v>21000000</v>
      </c>
      <c r="M29" s="14">
        <v>34900000</v>
      </c>
      <c r="N29" s="14">
        <f t="shared" si="0"/>
        <v>26600000</v>
      </c>
      <c r="O29" s="13">
        <v>26600000</v>
      </c>
      <c r="P29" s="22">
        <f>G29+(G29/10)</f>
        <v>25423596</v>
      </c>
      <c r="Q29" s="22">
        <f>G29+(G29*0.07)</f>
        <v>24730225.199999999</v>
      </c>
      <c r="R29" s="22">
        <f>G29+(G29*0.35)</f>
        <v>31201686</v>
      </c>
      <c r="S29" s="22">
        <f>G29+(G29*0.15)</f>
        <v>26579214</v>
      </c>
      <c r="T29" s="22">
        <f>G29+(G29*0.75)</f>
        <v>40446630</v>
      </c>
      <c r="U29" s="22">
        <f>G29+(G29*0.6)</f>
        <v>36979776</v>
      </c>
    </row>
    <row r="30" spans="1:21" s="16" customFormat="1" ht="23.45" customHeight="1" x14ac:dyDescent="0.45">
      <c r="A30" s="10">
        <v>29</v>
      </c>
      <c r="B30" s="3" t="s">
        <v>9</v>
      </c>
      <c r="C30" s="3" t="s">
        <v>73</v>
      </c>
      <c r="D30" s="11" t="s">
        <v>174</v>
      </c>
      <c r="E30" s="12">
        <v>5</v>
      </c>
      <c r="F30" s="13">
        <v>19500000</v>
      </c>
      <c r="G30" s="14">
        <v>16726050</v>
      </c>
      <c r="H30" s="15" t="s">
        <v>465</v>
      </c>
      <c r="I30" s="15" t="s">
        <v>465</v>
      </c>
      <c r="J30" s="14">
        <v>16590000</v>
      </c>
      <c r="K30" s="14">
        <v>23500000</v>
      </c>
      <c r="L30" s="14">
        <v>16590000</v>
      </c>
      <c r="M30" s="14">
        <v>27000000</v>
      </c>
      <c r="N30" s="14">
        <f t="shared" si="0"/>
        <v>19200000</v>
      </c>
      <c r="O30" s="13">
        <v>19200000</v>
      </c>
      <c r="P30" s="22">
        <f>G30+(G30/10)</f>
        <v>18398655</v>
      </c>
      <c r="Q30" s="22">
        <f>G30+(G30*0.07)</f>
        <v>17896873.5</v>
      </c>
      <c r="R30" s="22">
        <f>G30+(G30*0.35)</f>
        <v>22580167.5</v>
      </c>
      <c r="S30" s="22">
        <f>G30+(G30*0.15)</f>
        <v>19234957.5</v>
      </c>
      <c r="T30" s="22">
        <f>G30+(G30*0.75)</f>
        <v>29270587.5</v>
      </c>
      <c r="U30" s="22">
        <f>G30+(G30*0.6)</f>
        <v>26761680</v>
      </c>
    </row>
    <row r="31" spans="1:21" s="16" customFormat="1" ht="23.45" customHeight="1" x14ac:dyDescent="0.45">
      <c r="A31" s="17">
        <v>30</v>
      </c>
      <c r="B31" s="4" t="s">
        <v>9</v>
      </c>
      <c r="C31" s="4" t="s">
        <v>73</v>
      </c>
      <c r="D31" s="18" t="s">
        <v>175</v>
      </c>
      <c r="E31" s="19">
        <v>1</v>
      </c>
      <c r="F31" s="13">
        <v>24000000</v>
      </c>
      <c r="G31" s="20">
        <v>31000000</v>
      </c>
      <c r="H31" s="15" t="s">
        <v>465</v>
      </c>
      <c r="I31" s="15" t="s">
        <v>465</v>
      </c>
      <c r="J31" s="14">
        <v>26690000</v>
      </c>
      <c r="K31" s="14">
        <v>42500000</v>
      </c>
      <c r="L31" s="14">
        <v>26000000</v>
      </c>
      <c r="M31" s="14">
        <v>42500000</v>
      </c>
      <c r="N31" s="14">
        <f t="shared" si="0"/>
        <v>35700000</v>
      </c>
      <c r="O31" s="13">
        <v>35700000</v>
      </c>
      <c r="P31" s="22">
        <f>G31+(G31/10)</f>
        <v>34100000</v>
      </c>
      <c r="Q31" s="22">
        <f>G31+(G31*0.07)</f>
        <v>33170000</v>
      </c>
      <c r="R31" s="22">
        <f>G31+(G31*0.35)</f>
        <v>41850000</v>
      </c>
      <c r="S31" s="22">
        <f>G31+(G31*0.15)</f>
        <v>35650000</v>
      </c>
      <c r="T31" s="22">
        <f>G31+(G31*0.75)</f>
        <v>54250000</v>
      </c>
      <c r="U31" s="22">
        <f>G31+(G31*0.6)</f>
        <v>49600000</v>
      </c>
    </row>
    <row r="32" spans="1:21" s="16" customFormat="1" ht="23.45" customHeight="1" x14ac:dyDescent="0.45">
      <c r="A32" s="10">
        <v>31</v>
      </c>
      <c r="B32" s="3" t="s">
        <v>9</v>
      </c>
      <c r="C32" s="3" t="s">
        <v>73</v>
      </c>
      <c r="D32" s="11" t="s">
        <v>176</v>
      </c>
      <c r="E32" s="12">
        <v>1</v>
      </c>
      <c r="F32" s="13">
        <v>58000000</v>
      </c>
      <c r="G32" s="14">
        <v>52000000</v>
      </c>
      <c r="H32" s="14">
        <v>48120000</v>
      </c>
      <c r="I32" s="14">
        <v>49490000</v>
      </c>
      <c r="J32" s="14">
        <v>43790000</v>
      </c>
      <c r="K32" s="14">
        <v>94723300</v>
      </c>
      <c r="L32" s="14">
        <v>43500000</v>
      </c>
      <c r="M32" s="14">
        <v>86000000</v>
      </c>
      <c r="N32" s="14">
        <f t="shared" si="0"/>
        <v>59800000</v>
      </c>
      <c r="O32" s="26">
        <v>58500000</v>
      </c>
      <c r="P32" s="22">
        <f>G32+(G32/10)</f>
        <v>57200000</v>
      </c>
      <c r="Q32" s="22">
        <f>G32+(G32*0.07)</f>
        <v>55640000</v>
      </c>
      <c r="R32" s="22">
        <f>G32+(G32*0.35)</f>
        <v>70200000</v>
      </c>
      <c r="S32" s="22">
        <f>G32+(G32*0.15)</f>
        <v>59800000</v>
      </c>
      <c r="T32" s="22">
        <f>G32+(G32*0.75)</f>
        <v>91000000</v>
      </c>
      <c r="U32" s="22">
        <f>G32+(G32*0.6)</f>
        <v>83200000</v>
      </c>
    </row>
    <row r="33" spans="1:21" s="16" customFormat="1" ht="23.45" customHeight="1" x14ac:dyDescent="0.45">
      <c r="A33" s="17">
        <v>32</v>
      </c>
      <c r="B33" s="4" t="s">
        <v>9</v>
      </c>
      <c r="C33" s="4" t="s">
        <v>73</v>
      </c>
      <c r="D33" s="18" t="s">
        <v>177</v>
      </c>
      <c r="E33" s="19">
        <v>1</v>
      </c>
      <c r="F33" s="13">
        <v>0</v>
      </c>
      <c r="G33" s="20">
        <v>62000000</v>
      </c>
      <c r="H33" s="15" t="s">
        <v>465</v>
      </c>
      <c r="I33" s="15" t="s">
        <v>465</v>
      </c>
      <c r="J33" s="14">
        <v>52450000</v>
      </c>
      <c r="K33" s="14">
        <v>71590000</v>
      </c>
      <c r="L33" s="15" t="s">
        <v>465</v>
      </c>
      <c r="M33" s="15" t="s">
        <v>465</v>
      </c>
      <c r="N33" s="14">
        <f t="shared" si="0"/>
        <v>71300000</v>
      </c>
      <c r="O33" s="13">
        <v>71300000</v>
      </c>
      <c r="P33" s="22">
        <f>G33+(G33/10)</f>
        <v>68200000</v>
      </c>
      <c r="Q33" s="22">
        <f>G33+(G33*0.07)</f>
        <v>66340000</v>
      </c>
      <c r="R33" s="22">
        <f>G33+(G33*0.35)</f>
        <v>83700000</v>
      </c>
      <c r="S33" s="22">
        <f>G33+(G33*0.15)</f>
        <v>71300000</v>
      </c>
      <c r="T33" s="22">
        <f>G33+(G33*0.75)</f>
        <v>108500000</v>
      </c>
      <c r="U33" s="22">
        <f>G33+(G33*0.6)</f>
        <v>99200000</v>
      </c>
    </row>
    <row r="34" spans="1:21" s="16" customFormat="1" ht="23.45" customHeight="1" x14ac:dyDescent="0.45">
      <c r="A34" s="10">
        <v>33</v>
      </c>
      <c r="B34" s="3" t="s">
        <v>9</v>
      </c>
      <c r="C34" s="3" t="s">
        <v>74</v>
      </c>
      <c r="D34" s="11" t="s">
        <v>178</v>
      </c>
      <c r="E34" s="12">
        <v>1</v>
      </c>
      <c r="F34" s="13">
        <v>0</v>
      </c>
      <c r="G34" s="14">
        <v>79500000</v>
      </c>
      <c r="H34" s="14">
        <v>78000000</v>
      </c>
      <c r="I34" s="14">
        <v>80000000</v>
      </c>
      <c r="J34" s="14">
        <v>75648980</v>
      </c>
      <c r="K34" s="14">
        <v>105000000</v>
      </c>
      <c r="L34" s="14">
        <v>78000000</v>
      </c>
      <c r="M34" s="14">
        <v>99800000</v>
      </c>
      <c r="N34" s="14">
        <f t="shared" si="0"/>
        <v>91400000</v>
      </c>
      <c r="O34" s="13">
        <v>91400000</v>
      </c>
      <c r="P34" s="22">
        <f>G34+(G34/10)</f>
        <v>87450000</v>
      </c>
      <c r="Q34" s="22">
        <f>G34+(G34*0.07)</f>
        <v>85065000</v>
      </c>
      <c r="R34" s="22">
        <f>G34+(G34*0.35)</f>
        <v>107325000</v>
      </c>
      <c r="S34" s="22">
        <f>G34+(G34*0.15)</f>
        <v>91425000</v>
      </c>
      <c r="T34" s="22">
        <f>G34+(G34*0.75)</f>
        <v>139125000</v>
      </c>
      <c r="U34" s="22">
        <f>G34+(G34*0.6)</f>
        <v>127200000</v>
      </c>
    </row>
    <row r="35" spans="1:21" s="16" customFormat="1" ht="23.45" customHeight="1" x14ac:dyDescent="0.45">
      <c r="A35" s="17">
        <v>34</v>
      </c>
      <c r="B35" s="4" t="s">
        <v>9</v>
      </c>
      <c r="C35" s="4" t="s">
        <v>72</v>
      </c>
      <c r="D35" s="18" t="s">
        <v>179</v>
      </c>
      <c r="E35" s="19">
        <v>1</v>
      </c>
      <c r="F35" s="13">
        <v>0</v>
      </c>
      <c r="G35" s="20">
        <v>28798900</v>
      </c>
      <c r="H35" s="14">
        <v>28910000</v>
      </c>
      <c r="I35" s="14">
        <v>35000000</v>
      </c>
      <c r="J35" s="14">
        <v>24890000</v>
      </c>
      <c r="K35" s="14">
        <v>48345150</v>
      </c>
      <c r="L35" s="14">
        <v>22900000</v>
      </c>
      <c r="M35" s="14">
        <v>52500000</v>
      </c>
      <c r="N35" s="14">
        <f t="shared" si="0"/>
        <v>33100000</v>
      </c>
      <c r="O35" s="28">
        <v>37000000</v>
      </c>
      <c r="P35" s="22">
        <f>G35+(G35/10)</f>
        <v>31678790</v>
      </c>
      <c r="Q35" s="22">
        <f>G35+(G35*0.07)</f>
        <v>30814823</v>
      </c>
      <c r="R35" s="22">
        <f>G35+(G35*0.35)</f>
        <v>38878515</v>
      </c>
      <c r="S35" s="22">
        <f>G35+(G35*0.15)</f>
        <v>33118735</v>
      </c>
      <c r="T35" s="22">
        <f>G35+(G35*0.75)</f>
        <v>50398075</v>
      </c>
      <c r="U35" s="22">
        <f>G35+(G35*0.6)</f>
        <v>46078240</v>
      </c>
    </row>
    <row r="36" spans="1:21" s="16" customFormat="1" ht="23.45" customHeight="1" x14ac:dyDescent="0.45">
      <c r="A36" s="10">
        <v>35</v>
      </c>
      <c r="B36" s="3" t="s">
        <v>9</v>
      </c>
      <c r="C36" s="3" t="s">
        <v>72</v>
      </c>
      <c r="D36" s="11" t="s">
        <v>180</v>
      </c>
      <c r="E36" s="12">
        <v>1</v>
      </c>
      <c r="F36" s="13">
        <v>0</v>
      </c>
      <c r="G36" s="14">
        <v>36000000</v>
      </c>
      <c r="H36" s="14">
        <v>35281000</v>
      </c>
      <c r="I36" s="14">
        <v>35500000</v>
      </c>
      <c r="J36" s="14">
        <v>31000000</v>
      </c>
      <c r="K36" s="14">
        <v>55800000</v>
      </c>
      <c r="L36" s="14">
        <v>31000000</v>
      </c>
      <c r="M36" s="14">
        <v>51731000</v>
      </c>
      <c r="N36" s="14">
        <f>MROUND(P36,100000)</f>
        <v>39600000</v>
      </c>
      <c r="O36" s="13">
        <v>39600000</v>
      </c>
      <c r="P36" s="22">
        <f>G36+(G36/10)</f>
        <v>39600000</v>
      </c>
      <c r="Q36" s="22">
        <f>G36+(G36*0.07)</f>
        <v>38520000</v>
      </c>
      <c r="R36" s="22">
        <f>G36+(G36*0.35)</f>
        <v>48600000</v>
      </c>
      <c r="S36" s="22">
        <f>G36+(G36*0.15)</f>
        <v>41400000</v>
      </c>
      <c r="T36" s="22">
        <f>G36+(G36*0.75)</f>
        <v>63000000</v>
      </c>
      <c r="U36" s="22">
        <f>G36+(G36*0.6)</f>
        <v>57600000</v>
      </c>
    </row>
    <row r="37" spans="1:21" s="16" customFormat="1" ht="23.45" customHeight="1" x14ac:dyDescent="0.45">
      <c r="A37" s="17">
        <v>36</v>
      </c>
      <c r="B37" s="4" t="s">
        <v>9</v>
      </c>
      <c r="C37" s="4" t="s">
        <v>72</v>
      </c>
      <c r="D37" s="18" t="s">
        <v>181</v>
      </c>
      <c r="E37" s="19">
        <v>1</v>
      </c>
      <c r="F37" s="13">
        <v>0</v>
      </c>
      <c r="G37" s="20">
        <v>52000000</v>
      </c>
      <c r="H37" s="14">
        <v>45120000</v>
      </c>
      <c r="I37" s="14">
        <v>46008000</v>
      </c>
      <c r="J37" s="14">
        <v>38400000</v>
      </c>
      <c r="K37" s="14">
        <v>59000000</v>
      </c>
      <c r="L37" s="14">
        <v>38500000</v>
      </c>
      <c r="M37" s="14">
        <v>53990000</v>
      </c>
      <c r="N37" s="14">
        <f>MROUND(P37,100000)</f>
        <v>57200000</v>
      </c>
      <c r="O37" s="13">
        <v>57200000</v>
      </c>
      <c r="P37" s="22">
        <f>G37+(G37/10)</f>
        <v>57200000</v>
      </c>
      <c r="Q37" s="22">
        <f>G37+(G37*0.07)</f>
        <v>55640000</v>
      </c>
      <c r="R37" s="22">
        <f>G37+(G37*0.35)</f>
        <v>70200000</v>
      </c>
      <c r="S37" s="22">
        <f>G37+(G37*0.15)</f>
        <v>59800000</v>
      </c>
      <c r="T37" s="22">
        <f>G37+(G37*0.75)</f>
        <v>91000000</v>
      </c>
      <c r="U37" s="22">
        <f>G37+(G37*0.6)</f>
        <v>83200000</v>
      </c>
    </row>
    <row r="38" spans="1:21" s="16" customFormat="1" ht="23.45" customHeight="1" x14ac:dyDescent="0.45">
      <c r="A38" s="10">
        <v>37</v>
      </c>
      <c r="B38" s="3" t="s">
        <v>9</v>
      </c>
      <c r="C38" s="3" t="s">
        <v>72</v>
      </c>
      <c r="D38" s="11" t="s">
        <v>182</v>
      </c>
      <c r="E38" s="12">
        <v>1</v>
      </c>
      <c r="F38" s="13">
        <v>58000000</v>
      </c>
      <c r="G38" s="14">
        <v>65000000</v>
      </c>
      <c r="H38" s="14">
        <v>57980000</v>
      </c>
      <c r="I38" s="14">
        <v>58800000</v>
      </c>
      <c r="J38" s="14">
        <v>49490000</v>
      </c>
      <c r="K38" s="14">
        <v>83200000</v>
      </c>
      <c r="L38" s="14">
        <v>49800000</v>
      </c>
      <c r="M38" s="14">
        <v>85000000</v>
      </c>
      <c r="N38" s="14">
        <f>MROUND(P38,100000)</f>
        <v>71500000</v>
      </c>
      <c r="O38" s="13">
        <v>71500000</v>
      </c>
      <c r="P38" s="22">
        <f>G38+(G38/10)</f>
        <v>71500000</v>
      </c>
      <c r="Q38" s="22">
        <f>G38+(G38*0.07)</f>
        <v>69550000</v>
      </c>
      <c r="R38" s="22">
        <f>G38+(G38*0.35)</f>
        <v>87750000</v>
      </c>
      <c r="S38" s="22">
        <f>G38+(G38*0.15)</f>
        <v>74750000</v>
      </c>
      <c r="T38" s="22">
        <f>G38+(G38*0.75)</f>
        <v>113750000</v>
      </c>
      <c r="U38" s="22">
        <f>G38+(G38*0.6)</f>
        <v>104000000</v>
      </c>
    </row>
    <row r="39" spans="1:21" s="16" customFormat="1" ht="23.45" customHeight="1" x14ac:dyDescent="0.45">
      <c r="A39" s="17">
        <v>38</v>
      </c>
      <c r="B39" s="4" t="s">
        <v>9</v>
      </c>
      <c r="C39" s="4" t="s">
        <v>72</v>
      </c>
      <c r="D39" s="18" t="s">
        <v>183</v>
      </c>
      <c r="E39" s="19">
        <v>1</v>
      </c>
      <c r="F39" s="13">
        <v>35000000</v>
      </c>
      <c r="G39" s="20">
        <v>8900000</v>
      </c>
      <c r="H39" s="15" t="s">
        <v>465</v>
      </c>
      <c r="I39" s="15" t="s">
        <v>465</v>
      </c>
      <c r="J39" s="14">
        <v>29950000</v>
      </c>
      <c r="K39" s="14">
        <v>49540000</v>
      </c>
      <c r="L39" s="14">
        <v>28990000</v>
      </c>
      <c r="M39" s="14">
        <v>41550000</v>
      </c>
      <c r="N39" s="14">
        <v>37000000</v>
      </c>
      <c r="O39" s="13">
        <v>37000000</v>
      </c>
      <c r="P39" s="22">
        <f>G39+(G39/10)</f>
        <v>9790000</v>
      </c>
      <c r="Q39" s="22">
        <f>G39+(G39*0.07)</f>
        <v>9523000</v>
      </c>
      <c r="R39" s="22">
        <f>G39+(G39*0.35)</f>
        <v>12015000</v>
      </c>
      <c r="S39" s="22">
        <f>G39+(G39*0.15)</f>
        <v>10235000</v>
      </c>
      <c r="T39" s="22">
        <f>G39+(G39*0.75)</f>
        <v>15575000</v>
      </c>
      <c r="U39" s="22">
        <f>G39+(G39*0.6)</f>
        <v>14240000</v>
      </c>
    </row>
    <row r="40" spans="1:21" s="16" customFormat="1" ht="23.45" customHeight="1" x14ac:dyDescent="0.45">
      <c r="A40" s="10">
        <v>39</v>
      </c>
      <c r="B40" s="3" t="s">
        <v>9</v>
      </c>
      <c r="C40" s="3" t="s">
        <v>75</v>
      </c>
      <c r="D40" s="11" t="s">
        <v>184</v>
      </c>
      <c r="E40" s="12">
        <v>2</v>
      </c>
      <c r="F40" s="13">
        <v>24000000</v>
      </c>
      <c r="G40" s="14">
        <v>7900000</v>
      </c>
      <c r="H40" s="15" t="s">
        <v>465</v>
      </c>
      <c r="I40" s="15" t="s">
        <v>465</v>
      </c>
      <c r="J40" s="14">
        <v>23900000</v>
      </c>
      <c r="K40" s="14">
        <v>23900000</v>
      </c>
      <c r="L40" s="14">
        <v>23900000</v>
      </c>
      <c r="M40" s="14">
        <v>23900000</v>
      </c>
      <c r="N40" s="14">
        <v>23500000</v>
      </c>
      <c r="O40" s="13">
        <v>23500000</v>
      </c>
      <c r="P40" s="22">
        <f>G40+(G40/10)</f>
        <v>8690000</v>
      </c>
      <c r="Q40" s="22">
        <f>G40+(G40*0.07)</f>
        <v>8453000</v>
      </c>
      <c r="R40" s="22">
        <f>G40+(G40*0.35)</f>
        <v>10665000</v>
      </c>
      <c r="S40" s="22">
        <f>G40+(G40*0.15)</f>
        <v>9085000</v>
      </c>
      <c r="T40" s="22">
        <f>G40+(G40*0.75)</f>
        <v>13825000</v>
      </c>
      <c r="U40" s="22">
        <f>G40+(G40*0.6)</f>
        <v>12640000</v>
      </c>
    </row>
    <row r="41" spans="1:21" s="16" customFormat="1" ht="23.45" customHeight="1" x14ac:dyDescent="0.45">
      <c r="A41" s="17">
        <v>40</v>
      </c>
      <c r="B41" s="4" t="s">
        <v>9</v>
      </c>
      <c r="C41" s="4" t="s">
        <v>64</v>
      </c>
      <c r="D41" s="18" t="s">
        <v>185</v>
      </c>
      <c r="E41" s="19">
        <v>1</v>
      </c>
      <c r="F41" s="13">
        <v>24000000</v>
      </c>
      <c r="G41" s="20">
        <v>9800000</v>
      </c>
      <c r="H41" s="15" t="s">
        <v>465</v>
      </c>
      <c r="I41" s="15" t="s">
        <v>465</v>
      </c>
      <c r="J41" s="14">
        <v>15500000</v>
      </c>
      <c r="K41" s="14">
        <v>24900000</v>
      </c>
      <c r="L41" s="14">
        <v>15000000</v>
      </c>
      <c r="M41" s="14">
        <v>17600000</v>
      </c>
      <c r="N41" s="14">
        <v>23500000</v>
      </c>
      <c r="O41" s="13">
        <v>23500000</v>
      </c>
      <c r="P41" s="22">
        <f>G41+(G41/10)</f>
        <v>10780000</v>
      </c>
      <c r="Q41" s="22">
        <f>G41+(G41*0.07)</f>
        <v>10486000</v>
      </c>
      <c r="R41" s="22">
        <f>G41+(G41*0.35)</f>
        <v>13230000</v>
      </c>
      <c r="S41" s="22">
        <f>G41+(G41*0.15)</f>
        <v>11270000</v>
      </c>
      <c r="T41" s="22">
        <f>G41+(G41*0.75)</f>
        <v>17150000</v>
      </c>
      <c r="U41" s="22">
        <f>G41+(G41*0.6)</f>
        <v>15680000</v>
      </c>
    </row>
    <row r="42" spans="1:21" s="16" customFormat="1" ht="23.45" customHeight="1" x14ac:dyDescent="0.45">
      <c r="A42" s="10">
        <v>41</v>
      </c>
      <c r="B42" s="3" t="s">
        <v>9</v>
      </c>
      <c r="C42" s="3" t="s">
        <v>64</v>
      </c>
      <c r="D42" s="11" t="s">
        <v>186</v>
      </c>
      <c r="E42" s="12">
        <v>3</v>
      </c>
      <c r="F42" s="13">
        <v>24000000</v>
      </c>
      <c r="G42" s="14">
        <v>9800000</v>
      </c>
      <c r="H42" s="15" t="s">
        <v>465</v>
      </c>
      <c r="I42" s="15" t="s">
        <v>465</v>
      </c>
      <c r="J42" s="14">
        <v>15500000</v>
      </c>
      <c r="K42" s="14">
        <v>24900000</v>
      </c>
      <c r="L42" s="14">
        <v>15100000</v>
      </c>
      <c r="M42" s="14">
        <v>18500000</v>
      </c>
      <c r="N42" s="14">
        <v>23500000</v>
      </c>
      <c r="O42" s="13">
        <v>23500000</v>
      </c>
      <c r="P42" s="22">
        <f>G42+(G42/10)</f>
        <v>10780000</v>
      </c>
      <c r="Q42" s="22">
        <f>G42+(G42*0.07)</f>
        <v>10486000</v>
      </c>
      <c r="R42" s="22">
        <f>G42+(G42*0.35)</f>
        <v>13230000</v>
      </c>
      <c r="S42" s="22">
        <f>G42+(G42*0.15)</f>
        <v>11270000</v>
      </c>
      <c r="T42" s="22">
        <f>G42+(G42*0.75)</f>
        <v>17150000</v>
      </c>
      <c r="U42" s="22">
        <f>G42+(G42*0.6)</f>
        <v>15680000</v>
      </c>
    </row>
    <row r="43" spans="1:21" s="16" customFormat="1" ht="23.45" customHeight="1" x14ac:dyDescent="0.45">
      <c r="A43" s="17">
        <v>42</v>
      </c>
      <c r="B43" s="4" t="s">
        <v>9</v>
      </c>
      <c r="C43" s="4" t="s">
        <v>64</v>
      </c>
      <c r="D43" s="18" t="s">
        <v>187</v>
      </c>
      <c r="E43" s="19">
        <v>2</v>
      </c>
      <c r="F43" s="13">
        <v>24000000</v>
      </c>
      <c r="G43" s="20">
        <v>9800000</v>
      </c>
      <c r="H43" s="15" t="s">
        <v>465</v>
      </c>
      <c r="I43" s="15" t="s">
        <v>465</v>
      </c>
      <c r="J43" s="14">
        <v>15500000</v>
      </c>
      <c r="K43" s="14">
        <v>24900000</v>
      </c>
      <c r="L43" s="14">
        <v>15100000</v>
      </c>
      <c r="M43" s="14">
        <v>18500000</v>
      </c>
      <c r="N43" s="14">
        <v>23500000</v>
      </c>
      <c r="O43" s="13">
        <v>23500000</v>
      </c>
      <c r="P43" s="22">
        <f>G43+(G43/10)</f>
        <v>10780000</v>
      </c>
      <c r="Q43" s="22">
        <f>G43+(G43*0.07)</f>
        <v>10486000</v>
      </c>
      <c r="R43" s="22">
        <f>G43+(G43*0.35)</f>
        <v>13230000</v>
      </c>
      <c r="S43" s="22">
        <f>G43+(G43*0.15)</f>
        <v>11270000</v>
      </c>
      <c r="T43" s="22">
        <f>G43+(G43*0.75)</f>
        <v>17150000</v>
      </c>
      <c r="U43" s="22">
        <f>G43+(G43*0.6)</f>
        <v>15680000</v>
      </c>
    </row>
    <row r="44" spans="1:21" s="16" customFormat="1" ht="23.45" customHeight="1" x14ac:dyDescent="0.45">
      <c r="A44" s="10">
        <v>43</v>
      </c>
      <c r="B44" s="3" t="s">
        <v>9</v>
      </c>
      <c r="C44" s="3" t="s">
        <v>76</v>
      </c>
      <c r="D44" s="11" t="s">
        <v>188</v>
      </c>
      <c r="E44" s="12">
        <v>1</v>
      </c>
      <c r="F44" s="13">
        <v>23000000</v>
      </c>
      <c r="G44" s="14">
        <v>5800000</v>
      </c>
      <c r="H44" s="15" t="s">
        <v>465</v>
      </c>
      <c r="I44" s="15" t="s">
        <v>465</v>
      </c>
      <c r="J44" s="14">
        <v>13800000</v>
      </c>
      <c r="K44" s="14">
        <v>25000000</v>
      </c>
      <c r="L44" s="15" t="s">
        <v>465</v>
      </c>
      <c r="M44" s="15" t="s">
        <v>465</v>
      </c>
      <c r="N44" s="14">
        <v>22000000</v>
      </c>
      <c r="O44" s="13">
        <v>22000000</v>
      </c>
      <c r="P44" s="22">
        <f>G44+(G44/10)</f>
        <v>6380000</v>
      </c>
      <c r="Q44" s="22">
        <f>G44+(G44*0.07)</f>
        <v>6206000</v>
      </c>
      <c r="R44" s="22">
        <f>G44+(G44*0.35)</f>
        <v>7830000</v>
      </c>
      <c r="S44" s="22">
        <f>G44+(G44*0.15)</f>
        <v>6670000</v>
      </c>
      <c r="T44" s="22">
        <f>G44+(G44*0.75)</f>
        <v>10150000</v>
      </c>
      <c r="U44" s="22">
        <f>G44+(G44*0.6)</f>
        <v>9280000</v>
      </c>
    </row>
    <row r="45" spans="1:21" s="16" customFormat="1" ht="23.45" customHeight="1" x14ac:dyDescent="0.45">
      <c r="A45" s="17">
        <v>44</v>
      </c>
      <c r="B45" s="4" t="s">
        <v>9</v>
      </c>
      <c r="C45" s="4" t="s">
        <v>76</v>
      </c>
      <c r="D45" s="18" t="s">
        <v>189</v>
      </c>
      <c r="E45" s="19">
        <v>1</v>
      </c>
      <c r="F45" s="13">
        <v>27000000</v>
      </c>
      <c r="G45" s="20">
        <v>7900000</v>
      </c>
      <c r="H45" s="15" t="s">
        <v>465</v>
      </c>
      <c r="I45" s="15" t="s">
        <v>465</v>
      </c>
      <c r="J45" s="14">
        <v>23300000</v>
      </c>
      <c r="K45" s="14">
        <v>28000000</v>
      </c>
      <c r="L45" s="14">
        <v>25275260</v>
      </c>
      <c r="M45" s="14">
        <v>34000000</v>
      </c>
      <c r="N45" s="14">
        <v>27000000</v>
      </c>
      <c r="O45" s="13">
        <v>27000000</v>
      </c>
      <c r="P45" s="22">
        <f>G45+(G45/10)</f>
        <v>8690000</v>
      </c>
      <c r="Q45" s="22">
        <f>G45+(G45*0.07)</f>
        <v>8453000</v>
      </c>
      <c r="R45" s="22">
        <f>G45+(G45*0.35)</f>
        <v>10665000</v>
      </c>
      <c r="S45" s="22">
        <f>G45+(G45*0.15)</f>
        <v>9085000</v>
      </c>
      <c r="T45" s="22">
        <f>G45+(G45*0.75)</f>
        <v>13825000</v>
      </c>
      <c r="U45" s="22">
        <f>G45+(G45*0.6)</f>
        <v>12640000</v>
      </c>
    </row>
    <row r="46" spans="1:21" s="16" customFormat="1" ht="23.45" customHeight="1" x14ac:dyDescent="0.45">
      <c r="A46" s="10">
        <v>45</v>
      </c>
      <c r="B46" s="3" t="s">
        <v>9</v>
      </c>
      <c r="C46" s="3" t="s">
        <v>76</v>
      </c>
      <c r="D46" s="11" t="s">
        <v>190</v>
      </c>
      <c r="E46" s="12">
        <v>1</v>
      </c>
      <c r="F46" s="13">
        <v>29500000</v>
      </c>
      <c r="G46" s="14">
        <v>11000000</v>
      </c>
      <c r="H46" s="14">
        <v>27000000</v>
      </c>
      <c r="I46" s="14">
        <v>29008000</v>
      </c>
      <c r="J46" s="14">
        <v>23900000</v>
      </c>
      <c r="K46" s="14">
        <v>37000000</v>
      </c>
      <c r="L46" s="14">
        <v>23900000</v>
      </c>
      <c r="M46" s="14">
        <v>36000000</v>
      </c>
      <c r="N46" s="14">
        <v>30000000</v>
      </c>
      <c r="O46" s="26">
        <v>29800000</v>
      </c>
      <c r="P46" s="22">
        <f>G46+(G46/10)</f>
        <v>12100000</v>
      </c>
      <c r="Q46" s="22">
        <f>G46+(G46*0.07)</f>
        <v>11770000</v>
      </c>
      <c r="R46" s="22">
        <f>G46+(G46*0.35)</f>
        <v>14850000</v>
      </c>
      <c r="S46" s="22">
        <f>G46+(G46*0.15)</f>
        <v>12650000</v>
      </c>
      <c r="T46" s="22">
        <f>G46+(G46*0.75)</f>
        <v>19250000</v>
      </c>
      <c r="U46" s="22">
        <f>G46+(G46*0.6)</f>
        <v>17600000</v>
      </c>
    </row>
    <row r="47" spans="1:21" s="16" customFormat="1" ht="23.45" customHeight="1" x14ac:dyDescent="0.45">
      <c r="A47" s="17">
        <v>46</v>
      </c>
      <c r="B47" s="4" t="s">
        <v>10</v>
      </c>
      <c r="C47" s="4" t="s">
        <v>77</v>
      </c>
      <c r="D47" s="18" t="s">
        <v>191</v>
      </c>
      <c r="E47" s="19">
        <v>1</v>
      </c>
      <c r="F47" s="13">
        <v>134000000</v>
      </c>
      <c r="G47" s="20">
        <v>92610283</v>
      </c>
      <c r="H47" s="15" t="s">
        <v>465</v>
      </c>
      <c r="I47" s="15" t="s">
        <v>465</v>
      </c>
      <c r="J47" s="14">
        <v>99990000</v>
      </c>
      <c r="K47" s="14">
        <v>121338000</v>
      </c>
      <c r="L47" s="15" t="s">
        <v>465</v>
      </c>
      <c r="M47" s="15" t="s">
        <v>465</v>
      </c>
      <c r="N47" s="14">
        <f>MROUND(R47,100000)</f>
        <v>125000000</v>
      </c>
      <c r="O47" s="13">
        <v>125000000</v>
      </c>
      <c r="P47" s="22">
        <f>G47+(G47/10)</f>
        <v>101871311.3</v>
      </c>
      <c r="Q47" s="22">
        <f>G47+(G47*0.07)</f>
        <v>99093002.810000002</v>
      </c>
      <c r="R47" s="22">
        <f>G47+(G47*0.35)</f>
        <v>125023882.05</v>
      </c>
      <c r="S47" s="22">
        <f>G47+(G47*0.15)</f>
        <v>106501825.45</v>
      </c>
      <c r="T47" s="22">
        <f>G47+(G47*0.75)</f>
        <v>162067995.25</v>
      </c>
      <c r="U47" s="22">
        <f>G47+(G47*0.6)</f>
        <v>148176452.80000001</v>
      </c>
    </row>
    <row r="48" spans="1:21" s="16" customFormat="1" ht="23.45" customHeight="1" x14ac:dyDescent="0.45">
      <c r="A48" s="10">
        <v>47</v>
      </c>
      <c r="B48" s="3" t="s">
        <v>11</v>
      </c>
      <c r="C48" s="3" t="s">
        <v>78</v>
      </c>
      <c r="D48" s="11" t="s">
        <v>192</v>
      </c>
      <c r="E48" s="12">
        <v>1</v>
      </c>
      <c r="F48" s="13">
        <v>21900000</v>
      </c>
      <c r="G48" s="14">
        <v>16829600</v>
      </c>
      <c r="H48" s="14">
        <v>21500000</v>
      </c>
      <c r="I48" s="14">
        <v>22500000</v>
      </c>
      <c r="J48" s="14">
        <v>19250000</v>
      </c>
      <c r="K48" s="14">
        <v>28990000</v>
      </c>
      <c r="L48" s="14">
        <v>19880000</v>
      </c>
      <c r="M48" s="14">
        <v>27490000</v>
      </c>
      <c r="N48" s="14">
        <f>MROUND(R48,100000)</f>
        <v>22700000</v>
      </c>
      <c r="O48" s="13">
        <v>22700000</v>
      </c>
      <c r="P48" s="22">
        <f>G48+(G48/10)</f>
        <v>18512560</v>
      </c>
      <c r="Q48" s="22">
        <f>G48+(G48*0.07)</f>
        <v>18007672</v>
      </c>
      <c r="R48" s="22">
        <f>G48+(G48*0.35)</f>
        <v>22719960</v>
      </c>
      <c r="S48" s="22">
        <f>G48+(G48*0.15)</f>
        <v>19354040</v>
      </c>
      <c r="T48" s="22">
        <f>G48+(G48*0.75)</f>
        <v>29451800</v>
      </c>
      <c r="U48" s="22">
        <f>G48+(G48*0.6)</f>
        <v>26927360</v>
      </c>
    </row>
    <row r="49" spans="1:21" s="16" customFormat="1" ht="23.45" customHeight="1" x14ac:dyDescent="0.45">
      <c r="A49" s="17">
        <v>48</v>
      </c>
      <c r="B49" s="4" t="s">
        <v>9</v>
      </c>
      <c r="C49" s="4" t="s">
        <v>79</v>
      </c>
      <c r="D49" s="18" t="s">
        <v>193</v>
      </c>
      <c r="E49" s="19">
        <v>1</v>
      </c>
      <c r="F49" s="13">
        <v>0</v>
      </c>
      <c r="G49" s="20">
        <v>82000000</v>
      </c>
      <c r="H49" s="14">
        <v>81301000</v>
      </c>
      <c r="I49" s="14">
        <v>81556200</v>
      </c>
      <c r="J49" s="14">
        <v>74000000</v>
      </c>
      <c r="K49" s="14">
        <v>152010000</v>
      </c>
      <c r="L49" s="14">
        <v>77900000</v>
      </c>
      <c r="M49" s="14">
        <v>128380000</v>
      </c>
      <c r="N49" s="14">
        <f>MROUND(P49,100000)</f>
        <v>90200000</v>
      </c>
      <c r="O49" s="13">
        <v>90200000</v>
      </c>
      <c r="P49" s="22">
        <f>G49+(G49/10)</f>
        <v>90200000</v>
      </c>
      <c r="Q49" s="22">
        <f>G49+(G49*0.07)</f>
        <v>87740000</v>
      </c>
      <c r="R49" s="22">
        <f>G49+(G49*0.35)</f>
        <v>110700000</v>
      </c>
      <c r="S49" s="22">
        <f>G49+(G49*0.15)</f>
        <v>94300000</v>
      </c>
      <c r="T49" s="22">
        <f>G49+(G49*0.75)</f>
        <v>143500000</v>
      </c>
      <c r="U49" s="22">
        <f>G49+(G49*0.6)</f>
        <v>131200000</v>
      </c>
    </row>
    <row r="50" spans="1:21" s="16" customFormat="1" ht="23.45" customHeight="1" x14ac:dyDescent="0.45">
      <c r="A50" s="10">
        <v>49</v>
      </c>
      <c r="B50" s="3" t="s">
        <v>12</v>
      </c>
      <c r="C50" s="3" t="s">
        <v>80</v>
      </c>
      <c r="D50" s="11" t="s">
        <v>194</v>
      </c>
      <c r="E50" s="12">
        <v>1</v>
      </c>
      <c r="F50" s="13">
        <v>193000000</v>
      </c>
      <c r="G50" s="14">
        <v>81618300</v>
      </c>
      <c r="H50" s="15" t="s">
        <v>465</v>
      </c>
      <c r="I50" s="15" t="s">
        <v>465</v>
      </c>
      <c r="J50" s="15" t="s">
        <v>465</v>
      </c>
      <c r="K50" s="15" t="s">
        <v>465</v>
      </c>
      <c r="L50" s="15" t="s">
        <v>465</v>
      </c>
      <c r="M50" s="15" t="s">
        <v>465</v>
      </c>
      <c r="N50" s="14">
        <f>MROUND(T50,100000)</f>
        <v>142800000</v>
      </c>
      <c r="O50" s="14">
        <v>260000000</v>
      </c>
      <c r="P50" s="22">
        <f>G50+(G50/10)</f>
        <v>89780130</v>
      </c>
      <c r="Q50" s="22">
        <f>G50+(G50*0.07)</f>
        <v>87331581</v>
      </c>
      <c r="R50" s="22">
        <f>G50+(G50*0.35)</f>
        <v>110184705</v>
      </c>
      <c r="S50" s="22">
        <f>G50+(G50*0.15)</f>
        <v>93861045</v>
      </c>
      <c r="T50" s="22">
        <f>G50+(G50*0.75)</f>
        <v>142832025</v>
      </c>
      <c r="U50" s="22">
        <f>G50+(G50*0.6)</f>
        <v>130589280</v>
      </c>
    </row>
    <row r="51" spans="1:21" s="16" customFormat="1" ht="23.45" customHeight="1" x14ac:dyDescent="0.45">
      <c r="A51" s="17">
        <v>50</v>
      </c>
      <c r="B51" s="4" t="s">
        <v>12</v>
      </c>
      <c r="C51" s="4" t="s">
        <v>80</v>
      </c>
      <c r="D51" s="18" t="s">
        <v>195</v>
      </c>
      <c r="E51" s="19">
        <v>1</v>
      </c>
      <c r="F51" s="13">
        <v>181000000</v>
      </c>
      <c r="G51" s="20">
        <v>103555619</v>
      </c>
      <c r="H51" s="15" t="s">
        <v>465</v>
      </c>
      <c r="I51" s="15" t="s">
        <v>465</v>
      </c>
      <c r="J51" s="15" t="s">
        <v>466</v>
      </c>
      <c r="K51" s="15" t="s">
        <v>466</v>
      </c>
      <c r="L51" s="15" t="s">
        <v>465</v>
      </c>
      <c r="M51" s="15" t="s">
        <v>465</v>
      </c>
      <c r="N51" s="14">
        <f>MROUND(T51,100000)</f>
        <v>181200000</v>
      </c>
      <c r="O51" s="14">
        <v>244000000</v>
      </c>
      <c r="P51" s="22">
        <f>G51+(G51/10)</f>
        <v>113911180.90000001</v>
      </c>
      <c r="Q51" s="22">
        <f>G51+(G51*0.07)</f>
        <v>110804512.33</v>
      </c>
      <c r="R51" s="22">
        <f>G51+(G51*0.35)</f>
        <v>139800085.65000001</v>
      </c>
      <c r="S51" s="22">
        <f>G51+(G51*0.15)</f>
        <v>119088961.84999999</v>
      </c>
      <c r="T51" s="22">
        <f>G51+(G51*0.75)</f>
        <v>181222333.25</v>
      </c>
      <c r="U51" s="22">
        <f>G51+(G51*0.6)</f>
        <v>165688990.40000001</v>
      </c>
    </row>
    <row r="52" spans="1:21" s="16" customFormat="1" ht="23.45" customHeight="1" x14ac:dyDescent="0.45">
      <c r="A52" s="10">
        <v>51</v>
      </c>
      <c r="B52" s="3" t="s">
        <v>12</v>
      </c>
      <c r="C52" s="3" t="s">
        <v>80</v>
      </c>
      <c r="D52" s="11" t="s">
        <v>196</v>
      </c>
      <c r="E52" s="12">
        <v>1</v>
      </c>
      <c r="F52" s="13">
        <v>277969000</v>
      </c>
      <c r="G52" s="14">
        <v>206378856</v>
      </c>
      <c r="H52" s="15" t="s">
        <v>465</v>
      </c>
      <c r="I52" s="15" t="s">
        <v>465</v>
      </c>
      <c r="J52" s="15" t="s">
        <v>465</v>
      </c>
      <c r="K52" s="15" t="s">
        <v>465</v>
      </c>
      <c r="L52" s="15" t="s">
        <v>465</v>
      </c>
      <c r="M52" s="15" t="s">
        <v>465</v>
      </c>
      <c r="N52" s="14">
        <f>MROUND(R52,100000)</f>
        <v>278600000</v>
      </c>
      <c r="O52" s="14">
        <v>375000000</v>
      </c>
      <c r="P52" s="22">
        <f>G52+(G52/10)</f>
        <v>227016741.59999999</v>
      </c>
      <c r="Q52" s="22">
        <f>G52+(G52*0.07)</f>
        <v>220825375.92000002</v>
      </c>
      <c r="R52" s="22">
        <f>G52+(G52*0.35)</f>
        <v>278611455.60000002</v>
      </c>
      <c r="S52" s="22">
        <f>G52+(G52*0.15)</f>
        <v>237335684.40000001</v>
      </c>
      <c r="T52" s="22">
        <f>G52+(G52*0.75)</f>
        <v>361162998</v>
      </c>
      <c r="U52" s="22">
        <f>G52+(G52*0.6)</f>
        <v>330206169.60000002</v>
      </c>
    </row>
    <row r="53" spans="1:21" s="16" customFormat="1" ht="23.45" customHeight="1" x14ac:dyDescent="0.45">
      <c r="A53" s="17">
        <v>52</v>
      </c>
      <c r="B53" s="4" t="s">
        <v>12</v>
      </c>
      <c r="C53" s="4" t="s">
        <v>81</v>
      </c>
      <c r="D53" s="18" t="s">
        <v>197</v>
      </c>
      <c r="E53" s="19">
        <v>1</v>
      </c>
      <c r="F53" s="13">
        <v>310000000</v>
      </c>
      <c r="G53" s="20">
        <v>184000000</v>
      </c>
      <c r="H53" s="15" t="s">
        <v>465</v>
      </c>
      <c r="I53" s="15" t="s">
        <v>465</v>
      </c>
      <c r="J53" s="15" t="s">
        <v>465</v>
      </c>
      <c r="K53" s="15" t="s">
        <v>465</v>
      </c>
      <c r="L53" s="15" t="s">
        <v>465</v>
      </c>
      <c r="M53" s="15" t="s">
        <v>465</v>
      </c>
      <c r="N53" s="14">
        <f>MROUND(U53,100000)</f>
        <v>294400000</v>
      </c>
      <c r="O53" s="14">
        <v>418500000</v>
      </c>
      <c r="P53" s="22">
        <f>G53+(G53/10)</f>
        <v>202400000</v>
      </c>
      <c r="Q53" s="22">
        <f>G53+(G53*0.07)</f>
        <v>196880000</v>
      </c>
      <c r="R53" s="22">
        <f>G53+(G53*0.35)</f>
        <v>248400000</v>
      </c>
      <c r="S53" s="22">
        <f>G53+(G53*0.15)</f>
        <v>211600000</v>
      </c>
      <c r="T53" s="22">
        <f>G53+(G53*0.75)</f>
        <v>322000000</v>
      </c>
      <c r="U53" s="22">
        <f>G53+(G53*0.6)</f>
        <v>294400000</v>
      </c>
    </row>
    <row r="54" spans="1:21" s="16" customFormat="1" ht="23.45" customHeight="1" x14ac:dyDescent="0.45">
      <c r="A54" s="10">
        <v>53</v>
      </c>
      <c r="B54" s="3" t="s">
        <v>12</v>
      </c>
      <c r="C54" s="3" t="s">
        <v>81</v>
      </c>
      <c r="D54" s="11" t="s">
        <v>198</v>
      </c>
      <c r="E54" s="12">
        <v>1</v>
      </c>
      <c r="F54" s="13">
        <v>174314000</v>
      </c>
      <c r="G54" s="14">
        <v>102123000</v>
      </c>
      <c r="H54" s="15" t="s">
        <v>465</v>
      </c>
      <c r="I54" s="15" t="s">
        <v>465</v>
      </c>
      <c r="J54" s="15" t="s">
        <v>465</v>
      </c>
      <c r="K54" s="15" t="s">
        <v>465</v>
      </c>
      <c r="L54" s="15" t="s">
        <v>465</v>
      </c>
      <c r="M54" s="15" t="s">
        <v>465</v>
      </c>
      <c r="N54" s="14">
        <f>MROUND(U54,100000)</f>
        <v>163400000</v>
      </c>
      <c r="O54" s="14">
        <v>235000000</v>
      </c>
      <c r="P54" s="22">
        <f>G54+(G54/10)</f>
        <v>112335300</v>
      </c>
      <c r="Q54" s="22">
        <f>G54+(G54*0.07)</f>
        <v>109271610</v>
      </c>
      <c r="R54" s="22">
        <f>G54+(G54*0.35)</f>
        <v>137866050</v>
      </c>
      <c r="S54" s="22">
        <f>G54+(G54*0.15)</f>
        <v>117441450</v>
      </c>
      <c r="T54" s="22">
        <f>G54+(G54*0.75)</f>
        <v>178715250</v>
      </c>
      <c r="U54" s="22">
        <f>G54+(G54*0.6)</f>
        <v>163396800</v>
      </c>
    </row>
    <row r="55" spans="1:21" s="16" customFormat="1" ht="23.45" customHeight="1" x14ac:dyDescent="0.45">
      <c r="A55" s="17">
        <v>54</v>
      </c>
      <c r="B55" s="4" t="s">
        <v>12</v>
      </c>
      <c r="C55" s="4" t="s">
        <v>81</v>
      </c>
      <c r="D55" s="18" t="s">
        <v>199</v>
      </c>
      <c r="E55" s="19">
        <v>1</v>
      </c>
      <c r="F55" s="13">
        <v>214440000</v>
      </c>
      <c r="G55" s="20">
        <v>107118000</v>
      </c>
      <c r="H55" s="15" t="s">
        <v>465</v>
      </c>
      <c r="I55" s="15" t="s">
        <v>465</v>
      </c>
      <c r="J55" s="15" t="s">
        <v>466</v>
      </c>
      <c r="K55" s="15" t="s">
        <v>466</v>
      </c>
      <c r="L55" s="15" t="s">
        <v>465</v>
      </c>
      <c r="M55" s="15" t="s">
        <v>465</v>
      </c>
      <c r="N55" s="14">
        <f>MROUND(T55,100000)</f>
        <v>187500000</v>
      </c>
      <c r="O55" s="14">
        <v>289000000</v>
      </c>
      <c r="P55" s="22">
        <f>G55+(G55/10)</f>
        <v>117829800</v>
      </c>
      <c r="Q55" s="22">
        <f>G55+(G55*0.07)</f>
        <v>114616260</v>
      </c>
      <c r="R55" s="22">
        <f>G55+(G55*0.35)</f>
        <v>144609300</v>
      </c>
      <c r="S55" s="22">
        <f>G55+(G55*0.15)</f>
        <v>123185700</v>
      </c>
      <c r="T55" s="22">
        <f>G55+(G55*0.75)</f>
        <v>187456500</v>
      </c>
      <c r="U55" s="22">
        <f>G55+(G55*0.6)</f>
        <v>171388800</v>
      </c>
    </row>
    <row r="56" spans="1:21" s="16" customFormat="1" ht="23.45" customHeight="1" x14ac:dyDescent="0.45">
      <c r="A56" s="10">
        <v>55</v>
      </c>
      <c r="B56" s="3" t="s">
        <v>12</v>
      </c>
      <c r="C56" s="3" t="s">
        <v>81</v>
      </c>
      <c r="D56" s="11" t="s">
        <v>200</v>
      </c>
      <c r="E56" s="12">
        <v>1</v>
      </c>
      <c r="F56" s="13">
        <v>174314000</v>
      </c>
      <c r="G56" s="14">
        <v>91911600</v>
      </c>
      <c r="H56" s="15" t="s">
        <v>465</v>
      </c>
      <c r="I56" s="15" t="s">
        <v>465</v>
      </c>
      <c r="J56" s="15" t="s">
        <v>465</v>
      </c>
      <c r="K56" s="15" t="s">
        <v>465</v>
      </c>
      <c r="L56" s="15" t="s">
        <v>465</v>
      </c>
      <c r="M56" s="15" t="s">
        <v>465</v>
      </c>
      <c r="N56" s="14">
        <f>MROUND(T56,100000)</f>
        <v>160800000</v>
      </c>
      <c r="O56" s="14">
        <v>235000000</v>
      </c>
      <c r="P56" s="22">
        <f>G56+(G56/10)</f>
        <v>101102760</v>
      </c>
      <c r="Q56" s="22">
        <f>G56+(G56*0.07)</f>
        <v>98345412</v>
      </c>
      <c r="R56" s="22">
        <f>G56+(G56*0.35)</f>
        <v>124080660</v>
      </c>
      <c r="S56" s="22">
        <f>G56+(G56*0.15)</f>
        <v>105698340</v>
      </c>
      <c r="T56" s="22">
        <f>G56+(G56*0.75)</f>
        <v>160845300</v>
      </c>
      <c r="U56" s="22">
        <f>G56+(G56*0.6)</f>
        <v>147058560</v>
      </c>
    </row>
    <row r="57" spans="1:21" s="16" customFormat="1" ht="23.45" customHeight="1" x14ac:dyDescent="0.45">
      <c r="A57" s="17">
        <v>56</v>
      </c>
      <c r="B57" s="4" t="s">
        <v>12</v>
      </c>
      <c r="C57" s="4" t="s">
        <v>81</v>
      </c>
      <c r="D57" s="18" t="s">
        <v>201</v>
      </c>
      <c r="E57" s="19">
        <v>2</v>
      </c>
      <c r="F57" s="13">
        <v>176400000</v>
      </c>
      <c r="G57" s="20">
        <v>78477300</v>
      </c>
      <c r="H57" s="15" t="s">
        <v>465</v>
      </c>
      <c r="I57" s="15" t="s">
        <v>465</v>
      </c>
      <c r="J57" s="15" t="s">
        <v>466</v>
      </c>
      <c r="K57" s="15" t="s">
        <v>466</v>
      </c>
      <c r="L57" s="15" t="s">
        <v>465</v>
      </c>
      <c r="M57" s="15" t="s">
        <v>465</v>
      </c>
      <c r="N57" s="14">
        <f>MROUND(T57,100000)</f>
        <v>137300000</v>
      </c>
      <c r="O57" s="14">
        <v>238000000</v>
      </c>
      <c r="P57" s="22">
        <f>G57+(G57/10)</f>
        <v>86325030</v>
      </c>
      <c r="Q57" s="22">
        <f>G57+(G57*0.07)</f>
        <v>83970711</v>
      </c>
      <c r="R57" s="22">
        <f>G57+(G57*0.35)</f>
        <v>105944355</v>
      </c>
      <c r="S57" s="22">
        <f>G57+(G57*0.15)</f>
        <v>90248895</v>
      </c>
      <c r="T57" s="22">
        <f>G57+(G57*0.75)</f>
        <v>137335275</v>
      </c>
      <c r="U57" s="22">
        <f>G57+(G57*0.6)</f>
        <v>125563680</v>
      </c>
    </row>
    <row r="58" spans="1:21" s="16" customFormat="1" ht="23.45" customHeight="1" x14ac:dyDescent="0.45">
      <c r="A58" s="10">
        <v>57</v>
      </c>
      <c r="B58" s="3" t="s">
        <v>12</v>
      </c>
      <c r="C58" s="3" t="s">
        <v>81</v>
      </c>
      <c r="D58" s="11" t="s">
        <v>202</v>
      </c>
      <c r="E58" s="12">
        <v>2</v>
      </c>
      <c r="F58" s="13">
        <v>225034000</v>
      </c>
      <c r="G58" s="14">
        <v>99425700</v>
      </c>
      <c r="H58" s="15" t="s">
        <v>465</v>
      </c>
      <c r="I58" s="15" t="s">
        <v>465</v>
      </c>
      <c r="J58" s="15" t="s">
        <v>466</v>
      </c>
      <c r="K58" s="15" t="s">
        <v>466</v>
      </c>
      <c r="L58" s="15" t="s">
        <v>465</v>
      </c>
      <c r="M58" s="15" t="s">
        <v>465</v>
      </c>
      <c r="N58" s="14">
        <f>MROUND(T58,100000)</f>
        <v>174000000</v>
      </c>
      <c r="O58" s="14">
        <v>303000000</v>
      </c>
      <c r="P58" s="22">
        <f>G58+(G58/10)</f>
        <v>109368270</v>
      </c>
      <c r="Q58" s="22">
        <f>G58+(G58*0.07)</f>
        <v>106385499</v>
      </c>
      <c r="R58" s="22">
        <f>G58+(G58*0.35)</f>
        <v>134224695</v>
      </c>
      <c r="S58" s="22">
        <f>G58+(G58*0.15)</f>
        <v>114339555</v>
      </c>
      <c r="T58" s="22">
        <f>G58+(G58*0.75)</f>
        <v>173994975</v>
      </c>
      <c r="U58" s="22">
        <f>G58+(G58*0.6)</f>
        <v>159081120</v>
      </c>
    </row>
    <row r="59" spans="1:21" s="16" customFormat="1" ht="23.45" customHeight="1" x14ac:dyDescent="0.45">
      <c r="A59" s="17">
        <v>58</v>
      </c>
      <c r="B59" s="4" t="s">
        <v>13</v>
      </c>
      <c r="C59" s="4" t="s">
        <v>82</v>
      </c>
      <c r="D59" s="18" t="s">
        <v>203</v>
      </c>
      <c r="E59" s="19">
        <v>1</v>
      </c>
      <c r="F59" s="13">
        <v>82436000</v>
      </c>
      <c r="G59" s="20">
        <v>70069835</v>
      </c>
      <c r="H59" s="15" t="s">
        <v>465</v>
      </c>
      <c r="I59" s="15" t="s">
        <v>465</v>
      </c>
      <c r="J59" s="14">
        <v>60000000</v>
      </c>
      <c r="K59" s="14">
        <v>81687000</v>
      </c>
      <c r="L59" s="14">
        <v>64575000</v>
      </c>
      <c r="M59" s="14">
        <v>81687000</v>
      </c>
      <c r="N59" s="14">
        <f t="shared" si="0"/>
        <v>80600000</v>
      </c>
      <c r="O59" s="14">
        <v>88000000</v>
      </c>
      <c r="P59" s="22">
        <f>G59+(G59/10)</f>
        <v>77076818.5</v>
      </c>
      <c r="Q59" s="22">
        <f>G59+(G59*0.07)</f>
        <v>74974723.450000003</v>
      </c>
      <c r="R59" s="22">
        <f>G59+(G59*0.35)</f>
        <v>94594277.25</v>
      </c>
      <c r="S59" s="22">
        <f>G59+(G59*0.15)</f>
        <v>80580310.25</v>
      </c>
      <c r="T59" s="22">
        <f>G59+(G59*0.75)</f>
        <v>122622211.25</v>
      </c>
      <c r="U59" s="22">
        <f>G59+(G59*0.6)</f>
        <v>112111736</v>
      </c>
    </row>
    <row r="60" spans="1:21" s="16" customFormat="1" ht="23.45" customHeight="1" x14ac:dyDescent="0.45">
      <c r="A60" s="10">
        <v>59</v>
      </c>
      <c r="B60" s="3" t="s">
        <v>13</v>
      </c>
      <c r="C60" s="3" t="s">
        <v>82</v>
      </c>
      <c r="D60" s="11" t="s">
        <v>204</v>
      </c>
      <c r="E60" s="12">
        <v>1</v>
      </c>
      <c r="F60" s="13">
        <v>82953000</v>
      </c>
      <c r="G60" s="14">
        <v>70509285</v>
      </c>
      <c r="H60" s="15" t="s">
        <v>465</v>
      </c>
      <c r="I60" s="15" t="s">
        <v>465</v>
      </c>
      <c r="J60" s="14">
        <v>67190000</v>
      </c>
      <c r="K60" s="14">
        <v>82199000</v>
      </c>
      <c r="L60" s="14">
        <v>63870000</v>
      </c>
      <c r="M60" s="14">
        <v>82199000</v>
      </c>
      <c r="N60" s="14">
        <f t="shared" si="0"/>
        <v>81100000</v>
      </c>
      <c r="O60" s="14">
        <v>88000000</v>
      </c>
      <c r="P60" s="22">
        <f>G60+(G60/10)</f>
        <v>77560213.5</v>
      </c>
      <c r="Q60" s="22">
        <f>G60+(G60*0.07)</f>
        <v>75444934.950000003</v>
      </c>
      <c r="R60" s="22">
        <f>G60+(G60*0.35)</f>
        <v>95187534.75</v>
      </c>
      <c r="S60" s="22">
        <f>G60+(G60*0.15)</f>
        <v>81085677.75</v>
      </c>
      <c r="T60" s="22">
        <f>G60+(G60*0.75)</f>
        <v>123391248.75</v>
      </c>
      <c r="U60" s="22">
        <f>G60+(G60*0.6)</f>
        <v>112814856</v>
      </c>
    </row>
    <row r="61" spans="1:21" s="16" customFormat="1" ht="23.45" customHeight="1" x14ac:dyDescent="0.45">
      <c r="A61" s="17">
        <v>60</v>
      </c>
      <c r="B61" s="4" t="s">
        <v>13</v>
      </c>
      <c r="C61" s="4" t="s">
        <v>82</v>
      </c>
      <c r="D61" s="18" t="s">
        <v>205</v>
      </c>
      <c r="E61" s="19">
        <v>1</v>
      </c>
      <c r="F61" s="13">
        <v>80578000</v>
      </c>
      <c r="G61" s="20">
        <v>53651150</v>
      </c>
      <c r="H61" s="15" t="s">
        <v>465</v>
      </c>
      <c r="I61" s="15" t="s">
        <v>465</v>
      </c>
      <c r="J61" s="14">
        <v>60000000</v>
      </c>
      <c r="K61" s="14">
        <v>80000000</v>
      </c>
      <c r="L61" s="14">
        <v>63119000</v>
      </c>
      <c r="M61" s="14">
        <v>79846000</v>
      </c>
      <c r="N61" s="14">
        <f>MROUND(R61,100000)</f>
        <v>72400000</v>
      </c>
      <c r="O61" s="14">
        <v>86000000</v>
      </c>
      <c r="P61" s="22">
        <f>G61+(G61/10)</f>
        <v>59016265</v>
      </c>
      <c r="Q61" s="22">
        <f>G61+(G61*0.07)</f>
        <v>57406730.5</v>
      </c>
      <c r="R61" s="22">
        <f>G61+(G61*0.35)</f>
        <v>72429052.5</v>
      </c>
      <c r="S61" s="22">
        <f>G61+(G61*0.15)</f>
        <v>61698822.5</v>
      </c>
      <c r="T61" s="22">
        <f>G61+(G61*0.75)</f>
        <v>93889512.5</v>
      </c>
      <c r="U61" s="22">
        <f>G61+(G61*0.6)</f>
        <v>85841840</v>
      </c>
    </row>
    <row r="62" spans="1:21" s="16" customFormat="1" ht="23.45" customHeight="1" x14ac:dyDescent="0.45">
      <c r="A62" s="10">
        <v>61</v>
      </c>
      <c r="B62" s="3" t="s">
        <v>13</v>
      </c>
      <c r="C62" s="3" t="s">
        <v>82</v>
      </c>
      <c r="D62" s="11" t="s">
        <v>206</v>
      </c>
      <c r="E62" s="12">
        <v>2</v>
      </c>
      <c r="F62" s="13">
        <v>88532000</v>
      </c>
      <c r="G62" s="14">
        <v>58947500</v>
      </c>
      <c r="H62" s="15" t="s">
        <v>465</v>
      </c>
      <c r="I62" s="15" t="s">
        <v>465</v>
      </c>
      <c r="J62" s="14">
        <v>69054960</v>
      </c>
      <c r="K62" s="14">
        <v>80700000</v>
      </c>
      <c r="L62" s="14">
        <v>68160000</v>
      </c>
      <c r="M62" s="14">
        <v>72800000</v>
      </c>
      <c r="N62" s="14">
        <f>MROUND(R62,100000)</f>
        <v>79600000</v>
      </c>
      <c r="O62" s="14">
        <v>95000000</v>
      </c>
      <c r="P62" s="22">
        <f>G62+(G62/10)</f>
        <v>64842250</v>
      </c>
      <c r="Q62" s="22">
        <f>G62+(G62*0.07)</f>
        <v>63073825</v>
      </c>
      <c r="R62" s="22">
        <f>G62+(G62*0.35)</f>
        <v>79579125</v>
      </c>
      <c r="S62" s="22">
        <f>G62+(G62*0.15)</f>
        <v>67789625</v>
      </c>
      <c r="T62" s="22">
        <f>G62+(G62*0.75)</f>
        <v>103158125</v>
      </c>
      <c r="U62" s="22">
        <f>G62+(G62*0.6)</f>
        <v>94316000</v>
      </c>
    </row>
    <row r="63" spans="1:21" s="16" customFormat="1" ht="23.45" customHeight="1" x14ac:dyDescent="0.45">
      <c r="A63" s="17">
        <v>62</v>
      </c>
      <c r="B63" s="4" t="s">
        <v>13</v>
      </c>
      <c r="C63" s="4" t="s">
        <v>82</v>
      </c>
      <c r="D63" s="18" t="s">
        <v>207</v>
      </c>
      <c r="E63" s="19">
        <v>1</v>
      </c>
      <c r="F63" s="13">
        <v>86369000</v>
      </c>
      <c r="G63" s="20">
        <v>73413395</v>
      </c>
      <c r="H63" s="15" t="s">
        <v>465</v>
      </c>
      <c r="I63" s="15" t="s">
        <v>465</v>
      </c>
      <c r="J63" s="14">
        <v>67367820</v>
      </c>
      <c r="K63" s="14">
        <v>85584000</v>
      </c>
      <c r="L63" s="14">
        <v>66500000</v>
      </c>
      <c r="M63" s="14">
        <v>85584000</v>
      </c>
      <c r="N63" s="14">
        <f t="shared" si="0"/>
        <v>84400000</v>
      </c>
      <c r="O63" s="14">
        <v>92000000</v>
      </c>
      <c r="P63" s="22">
        <f>G63+(G63/10)</f>
        <v>80754734.5</v>
      </c>
      <c r="Q63" s="22">
        <f>G63+(G63*0.07)</f>
        <v>78552332.650000006</v>
      </c>
      <c r="R63" s="22">
        <f>G63+(G63*0.35)</f>
        <v>99108083.25</v>
      </c>
      <c r="S63" s="22">
        <f>G63+(G63*0.15)</f>
        <v>84425404.25</v>
      </c>
      <c r="T63" s="22">
        <f>G63+(G63*0.75)</f>
        <v>128473441.25</v>
      </c>
      <c r="U63" s="22">
        <f>G63+(G63*0.6)</f>
        <v>117461432</v>
      </c>
    </row>
    <row r="64" spans="1:21" s="16" customFormat="1" ht="23.45" customHeight="1" x14ac:dyDescent="0.45">
      <c r="A64" s="10">
        <v>63</v>
      </c>
      <c r="B64" s="3" t="s">
        <v>12</v>
      </c>
      <c r="C64" s="3" t="s">
        <v>80</v>
      </c>
      <c r="D64" s="11" t="s">
        <v>208</v>
      </c>
      <c r="E64" s="12">
        <v>1</v>
      </c>
      <c r="F64" s="13">
        <v>98604000</v>
      </c>
      <c r="G64" s="14">
        <v>88743600</v>
      </c>
      <c r="H64" s="15" t="s">
        <v>465</v>
      </c>
      <c r="I64" s="15" t="s">
        <v>465</v>
      </c>
      <c r="J64" s="15" t="s">
        <v>465</v>
      </c>
      <c r="K64" s="15" t="s">
        <v>465</v>
      </c>
      <c r="L64" s="14">
        <v>89690000</v>
      </c>
      <c r="M64" s="14">
        <v>89690000</v>
      </c>
      <c r="N64" s="14">
        <f t="shared" si="0"/>
        <v>102100000</v>
      </c>
      <c r="O64" s="14">
        <v>108000000</v>
      </c>
      <c r="P64" s="22">
        <f>G64+(G64/10)</f>
        <v>97617960</v>
      </c>
      <c r="Q64" s="22">
        <f>G64+(G64*0.07)</f>
        <v>94955652</v>
      </c>
      <c r="R64" s="22">
        <f>G64+(G64*0.35)</f>
        <v>119803860</v>
      </c>
      <c r="S64" s="22">
        <f>G64+(G64*0.15)</f>
        <v>102055140</v>
      </c>
      <c r="T64" s="22">
        <f>G64+(G64*0.75)</f>
        <v>155301300</v>
      </c>
      <c r="U64" s="22">
        <f>G64+(G64*0.6)</f>
        <v>141989760</v>
      </c>
    </row>
    <row r="65" spans="1:21" s="16" customFormat="1" ht="23.45" customHeight="1" x14ac:dyDescent="0.45">
      <c r="A65" s="17">
        <v>64</v>
      </c>
      <c r="B65" s="4" t="s">
        <v>14</v>
      </c>
      <c r="C65" s="4" t="s">
        <v>83</v>
      </c>
      <c r="D65" s="18" t="s">
        <v>209</v>
      </c>
      <c r="E65" s="19">
        <v>1</v>
      </c>
      <c r="F65" s="13">
        <v>317000000</v>
      </c>
      <c r="G65" s="20">
        <v>235000000</v>
      </c>
      <c r="H65" s="14">
        <v>277420000</v>
      </c>
      <c r="I65" s="14">
        <v>285900000</v>
      </c>
      <c r="J65" s="14">
        <v>225000000</v>
      </c>
      <c r="K65" s="14">
        <v>394324000</v>
      </c>
      <c r="L65" s="14">
        <v>244000000</v>
      </c>
      <c r="M65" s="14">
        <v>419900000</v>
      </c>
      <c r="N65" s="14">
        <f>MROUND(R65,100000)</f>
        <v>317300000</v>
      </c>
      <c r="O65" s="13">
        <v>317300000</v>
      </c>
      <c r="P65" s="22">
        <f>G65+(G65/10)</f>
        <v>258500000</v>
      </c>
      <c r="Q65" s="22">
        <f>G65+(G65*0.07)</f>
        <v>251450000</v>
      </c>
      <c r="R65" s="22">
        <f>G65+(G65*0.35)</f>
        <v>317250000</v>
      </c>
      <c r="S65" s="22">
        <f>G65+(G65*0.15)</f>
        <v>270250000</v>
      </c>
      <c r="T65" s="22">
        <f>G65+(G65*0.75)</f>
        <v>411250000</v>
      </c>
      <c r="U65" s="22">
        <f>G65+(G65*0.6)</f>
        <v>376000000</v>
      </c>
    </row>
    <row r="66" spans="1:21" s="16" customFormat="1" ht="23.45" customHeight="1" x14ac:dyDescent="0.45">
      <c r="A66" s="10">
        <v>65</v>
      </c>
      <c r="B66" s="3" t="s">
        <v>14</v>
      </c>
      <c r="C66" s="3" t="s">
        <v>59</v>
      </c>
      <c r="D66" s="11" t="s">
        <v>210</v>
      </c>
      <c r="E66" s="12">
        <v>1</v>
      </c>
      <c r="F66" s="13">
        <v>54200000</v>
      </c>
      <c r="G66" s="14">
        <v>41800000</v>
      </c>
      <c r="H66" s="14">
        <v>48389200</v>
      </c>
      <c r="I66" s="14">
        <v>55800000</v>
      </c>
      <c r="J66" s="14">
        <v>43800000</v>
      </c>
      <c r="K66" s="14">
        <v>60632000</v>
      </c>
      <c r="L66" s="14">
        <v>51000000</v>
      </c>
      <c r="M66" s="14">
        <v>57200000</v>
      </c>
      <c r="N66" s="14">
        <f>MROUND(R66,100000)</f>
        <v>56400000</v>
      </c>
      <c r="O66" s="28">
        <v>53500000</v>
      </c>
      <c r="P66" s="22">
        <f>G66+(G66/10)</f>
        <v>45980000</v>
      </c>
      <c r="Q66" s="22">
        <f>G66+(G66*0.07)</f>
        <v>44726000</v>
      </c>
      <c r="R66" s="22">
        <f>G66+(G66*0.35)</f>
        <v>56430000</v>
      </c>
      <c r="S66" s="22">
        <f>G66+(G66*0.15)</f>
        <v>48070000</v>
      </c>
      <c r="T66" s="22">
        <f>G66+(G66*0.75)</f>
        <v>73150000</v>
      </c>
      <c r="U66" s="22">
        <f>G66+(G66*0.6)</f>
        <v>66880000</v>
      </c>
    </row>
    <row r="67" spans="1:21" s="16" customFormat="1" ht="23.45" customHeight="1" x14ac:dyDescent="0.45">
      <c r="A67" s="17">
        <v>66</v>
      </c>
      <c r="B67" s="4" t="s">
        <v>14</v>
      </c>
      <c r="C67" s="4" t="s">
        <v>84</v>
      </c>
      <c r="D67" s="18" t="s">
        <v>211</v>
      </c>
      <c r="E67" s="19">
        <v>1</v>
      </c>
      <c r="F67" s="13">
        <v>139000000</v>
      </c>
      <c r="G67" s="20">
        <v>165000000</v>
      </c>
      <c r="H67" s="14">
        <v>163485700</v>
      </c>
      <c r="I67" s="14">
        <v>164000000</v>
      </c>
      <c r="J67" s="14">
        <v>139000000</v>
      </c>
      <c r="K67" s="14">
        <v>321530000</v>
      </c>
      <c r="L67" s="14">
        <v>140000000</v>
      </c>
      <c r="M67" s="14">
        <v>240621000</v>
      </c>
      <c r="N67" s="14">
        <f t="shared" si="0"/>
        <v>189800000</v>
      </c>
      <c r="O67" s="26">
        <v>175800000</v>
      </c>
      <c r="P67" s="22">
        <f>G67+(G67/10)</f>
        <v>181500000</v>
      </c>
      <c r="Q67" s="22">
        <f>G67+(G67*0.07)</f>
        <v>176550000</v>
      </c>
      <c r="R67" s="22">
        <f>G67+(G67*0.35)</f>
        <v>222750000</v>
      </c>
      <c r="S67" s="22">
        <f>G67+(G67*0.15)</f>
        <v>189750000</v>
      </c>
      <c r="T67" s="22">
        <f>G67+(G67*0.75)</f>
        <v>288750000</v>
      </c>
      <c r="U67" s="22">
        <f>G67+(G67*0.6)</f>
        <v>264000000</v>
      </c>
    </row>
    <row r="68" spans="1:21" s="16" customFormat="1" ht="23.45" customHeight="1" x14ac:dyDescent="0.45">
      <c r="A68" s="10">
        <v>67</v>
      </c>
      <c r="B68" s="3" t="s">
        <v>14</v>
      </c>
      <c r="C68" s="3" t="s">
        <v>84</v>
      </c>
      <c r="D68" s="11" t="s">
        <v>212</v>
      </c>
      <c r="E68" s="12">
        <v>2</v>
      </c>
      <c r="F68" s="13">
        <v>78300000</v>
      </c>
      <c r="G68" s="14">
        <v>69000000</v>
      </c>
      <c r="H68" s="14">
        <v>78800000</v>
      </c>
      <c r="I68" s="14">
        <v>78800000</v>
      </c>
      <c r="J68" s="14">
        <v>62000000</v>
      </c>
      <c r="K68" s="14">
        <v>91000000</v>
      </c>
      <c r="L68" s="14">
        <v>62000000</v>
      </c>
      <c r="M68" s="14">
        <v>78800000</v>
      </c>
      <c r="N68" s="14">
        <f t="shared" si="0"/>
        <v>79400000</v>
      </c>
      <c r="O68" s="13">
        <v>79400000</v>
      </c>
      <c r="P68" s="22">
        <f>G68+(G68/10)</f>
        <v>75900000</v>
      </c>
      <c r="Q68" s="22">
        <f>G68+(G68*0.07)</f>
        <v>73830000</v>
      </c>
      <c r="R68" s="22">
        <f>G68+(G68*0.35)</f>
        <v>93150000</v>
      </c>
      <c r="S68" s="22">
        <f>G68+(G68*0.15)</f>
        <v>79350000</v>
      </c>
      <c r="T68" s="22">
        <f>G68+(G68*0.75)</f>
        <v>120750000</v>
      </c>
      <c r="U68" s="22">
        <f>G68+(G68*0.6)</f>
        <v>110400000</v>
      </c>
    </row>
    <row r="69" spans="1:21" s="16" customFormat="1" ht="23.45" customHeight="1" x14ac:dyDescent="0.45">
      <c r="A69" s="17">
        <v>68</v>
      </c>
      <c r="B69" s="4" t="s">
        <v>14</v>
      </c>
      <c r="C69" s="4" t="s">
        <v>85</v>
      </c>
      <c r="D69" s="18" t="s">
        <v>213</v>
      </c>
      <c r="E69" s="19">
        <v>1</v>
      </c>
      <c r="F69" s="13">
        <v>78300000</v>
      </c>
      <c r="G69" s="20">
        <v>33000000</v>
      </c>
      <c r="H69" s="15" t="s">
        <v>465</v>
      </c>
      <c r="I69" s="15" t="s">
        <v>465</v>
      </c>
      <c r="J69" s="14">
        <v>94000000</v>
      </c>
      <c r="K69" s="14">
        <v>94000000</v>
      </c>
      <c r="L69" s="14">
        <v>94000000</v>
      </c>
      <c r="M69" s="14">
        <v>94000000</v>
      </c>
      <c r="N69" s="14">
        <v>90000000</v>
      </c>
      <c r="O69" s="13">
        <v>90000000</v>
      </c>
      <c r="P69" s="22">
        <f>G69+(G69/10)</f>
        <v>36300000</v>
      </c>
      <c r="Q69" s="22">
        <f>G69+(G69*0.07)</f>
        <v>35310000</v>
      </c>
      <c r="R69" s="22">
        <f>G69+(G69*0.35)</f>
        <v>44550000</v>
      </c>
      <c r="S69" s="22">
        <f>G69+(G69*0.15)</f>
        <v>37950000</v>
      </c>
      <c r="T69" s="22">
        <f>G69+(G69*0.75)</f>
        <v>57750000</v>
      </c>
      <c r="U69" s="22">
        <f>G69+(G69*0.6)</f>
        <v>52800000</v>
      </c>
    </row>
    <row r="70" spans="1:21" s="16" customFormat="1" ht="23.45" customHeight="1" x14ac:dyDescent="0.45">
      <c r="A70" s="10">
        <v>69</v>
      </c>
      <c r="B70" s="3" t="s">
        <v>14</v>
      </c>
      <c r="C70" s="3" t="s">
        <v>71</v>
      </c>
      <c r="D70" s="11" t="s">
        <v>214</v>
      </c>
      <c r="E70" s="12">
        <v>1</v>
      </c>
      <c r="F70" s="13">
        <v>54200000</v>
      </c>
      <c r="G70" s="14">
        <v>35599000</v>
      </c>
      <c r="H70" s="15" t="s">
        <v>465</v>
      </c>
      <c r="I70" s="15" t="s">
        <v>465</v>
      </c>
      <c r="J70" s="15" t="s">
        <v>466</v>
      </c>
      <c r="K70" s="15" t="s">
        <v>466</v>
      </c>
      <c r="L70" s="15" t="s">
        <v>465</v>
      </c>
      <c r="M70" s="15" t="s">
        <v>465</v>
      </c>
      <c r="N70" s="14">
        <f>MROUND(U70,100000)</f>
        <v>57000000</v>
      </c>
      <c r="O70" s="13">
        <v>57000000</v>
      </c>
      <c r="P70" s="22">
        <f>G70+(G70/10)</f>
        <v>39158900</v>
      </c>
      <c r="Q70" s="22">
        <f>G70+(G70*0.07)</f>
        <v>38090930</v>
      </c>
      <c r="R70" s="22">
        <f>G70+(G70*0.35)</f>
        <v>48058650</v>
      </c>
      <c r="S70" s="22">
        <f>G70+(G70*0.15)</f>
        <v>40938850</v>
      </c>
      <c r="T70" s="22">
        <f>G70+(G70*0.75)</f>
        <v>62298250</v>
      </c>
      <c r="U70" s="22">
        <f>G70+(G70*0.6)</f>
        <v>56958400</v>
      </c>
    </row>
    <row r="71" spans="1:21" s="16" customFormat="1" ht="23.45" customHeight="1" x14ac:dyDescent="0.45">
      <c r="A71" s="17">
        <v>70</v>
      </c>
      <c r="B71" s="4" t="s">
        <v>14</v>
      </c>
      <c r="C71" s="4" t="s">
        <v>71</v>
      </c>
      <c r="D71" s="18" t="s">
        <v>215</v>
      </c>
      <c r="E71" s="19">
        <v>1</v>
      </c>
      <c r="F71" s="13">
        <v>58200000</v>
      </c>
      <c r="G71" s="20">
        <v>39285000</v>
      </c>
      <c r="H71" s="15" t="s">
        <v>465</v>
      </c>
      <c r="I71" s="15" t="s">
        <v>465</v>
      </c>
      <c r="J71" s="15" t="s">
        <v>466</v>
      </c>
      <c r="K71" s="15" t="s">
        <v>466</v>
      </c>
      <c r="L71" s="15" t="s">
        <v>465</v>
      </c>
      <c r="M71" s="15" t="s">
        <v>465</v>
      </c>
      <c r="N71" s="14">
        <f>MROUND(U71,100000)</f>
        <v>62900000</v>
      </c>
      <c r="O71" s="13">
        <v>62900000</v>
      </c>
      <c r="P71" s="22">
        <f>G71+(G71/10)</f>
        <v>43213500</v>
      </c>
      <c r="Q71" s="22">
        <f>G71+(G71*0.07)</f>
        <v>42034950</v>
      </c>
      <c r="R71" s="22">
        <f>G71+(G71*0.35)</f>
        <v>53034750</v>
      </c>
      <c r="S71" s="22">
        <f>G71+(G71*0.15)</f>
        <v>45177750</v>
      </c>
      <c r="T71" s="22">
        <f>G71+(G71*0.75)</f>
        <v>68748750</v>
      </c>
      <c r="U71" s="22">
        <f>G71+(G71*0.6)</f>
        <v>62856000</v>
      </c>
    </row>
    <row r="72" spans="1:21" s="16" customFormat="1" ht="23.45" customHeight="1" x14ac:dyDescent="0.45">
      <c r="A72" s="10">
        <v>71</v>
      </c>
      <c r="B72" s="3" t="s">
        <v>14</v>
      </c>
      <c r="C72" s="3" t="s">
        <v>63</v>
      </c>
      <c r="D72" s="11" t="s">
        <v>216</v>
      </c>
      <c r="E72" s="12">
        <v>1</v>
      </c>
      <c r="F72" s="13">
        <v>61800000</v>
      </c>
      <c r="G72" s="14">
        <v>50000000</v>
      </c>
      <c r="H72" s="14">
        <v>46935000</v>
      </c>
      <c r="I72" s="14">
        <v>51951000</v>
      </c>
      <c r="J72" s="14">
        <v>40140000</v>
      </c>
      <c r="K72" s="14">
        <v>69000000</v>
      </c>
      <c r="L72" s="14">
        <v>40140000</v>
      </c>
      <c r="M72" s="14">
        <v>72000000</v>
      </c>
      <c r="N72" s="14">
        <f>MROUND(R72,100000)</f>
        <v>67500000</v>
      </c>
      <c r="O72" s="26">
        <v>57800000</v>
      </c>
      <c r="P72" s="22">
        <f>G72+(G72/10)</f>
        <v>55000000</v>
      </c>
      <c r="Q72" s="22">
        <f>G72+(G72*0.07)</f>
        <v>53500000</v>
      </c>
      <c r="R72" s="22">
        <f>G72+(G72*0.35)</f>
        <v>67500000</v>
      </c>
      <c r="S72" s="22">
        <f>G72+(G72*0.15)</f>
        <v>57500000</v>
      </c>
      <c r="T72" s="22">
        <f>G72+(G72*0.75)</f>
        <v>87500000</v>
      </c>
      <c r="U72" s="22">
        <f>G72+(G72*0.6)</f>
        <v>80000000</v>
      </c>
    </row>
    <row r="73" spans="1:21" s="16" customFormat="1" ht="23.45" customHeight="1" x14ac:dyDescent="0.45">
      <c r="A73" s="17">
        <v>72</v>
      </c>
      <c r="B73" s="4" t="s">
        <v>14</v>
      </c>
      <c r="C73" s="4" t="s">
        <v>86</v>
      </c>
      <c r="D73" s="18" t="s">
        <v>217</v>
      </c>
      <c r="E73" s="19">
        <v>1</v>
      </c>
      <c r="F73" s="13">
        <v>69500000</v>
      </c>
      <c r="G73" s="20">
        <v>55000000</v>
      </c>
      <c r="H73" s="15" t="s">
        <v>465</v>
      </c>
      <c r="I73" s="15" t="s">
        <v>465</v>
      </c>
      <c r="J73" s="15" t="s">
        <v>466</v>
      </c>
      <c r="K73" s="15" t="s">
        <v>466</v>
      </c>
      <c r="L73" s="15" t="s">
        <v>465</v>
      </c>
      <c r="M73" s="15" t="s">
        <v>465</v>
      </c>
      <c r="N73" s="14">
        <f>MROUND(R73,100000)</f>
        <v>74300000</v>
      </c>
      <c r="O73" s="13">
        <v>74300000</v>
      </c>
      <c r="P73" s="22">
        <f>G73+(G73/10)</f>
        <v>60500000</v>
      </c>
      <c r="Q73" s="22">
        <f>G73+(G73*0.07)</f>
        <v>58850000</v>
      </c>
      <c r="R73" s="22">
        <f>G73+(G73*0.35)</f>
        <v>74250000</v>
      </c>
      <c r="S73" s="22">
        <f>G73+(G73*0.15)</f>
        <v>63250000</v>
      </c>
      <c r="T73" s="22">
        <f>G73+(G73*0.75)</f>
        <v>96250000</v>
      </c>
      <c r="U73" s="22">
        <f>G73+(G73*0.6)</f>
        <v>88000000</v>
      </c>
    </row>
    <row r="74" spans="1:21" s="16" customFormat="1" ht="23.45" customHeight="1" x14ac:dyDescent="0.45">
      <c r="A74" s="10">
        <v>73</v>
      </c>
      <c r="B74" s="3" t="s">
        <v>14</v>
      </c>
      <c r="C74" s="3" t="s">
        <v>84</v>
      </c>
      <c r="D74" s="11" t="s">
        <v>218</v>
      </c>
      <c r="E74" s="12">
        <v>1</v>
      </c>
      <c r="F74" s="13">
        <v>94200000</v>
      </c>
      <c r="G74" s="14">
        <v>88000000</v>
      </c>
      <c r="H74" s="14">
        <v>78500000</v>
      </c>
      <c r="I74" s="14">
        <v>78900000</v>
      </c>
      <c r="J74" s="14">
        <v>65800000</v>
      </c>
      <c r="K74" s="14">
        <v>155860000</v>
      </c>
      <c r="L74" s="14">
        <v>64200000</v>
      </c>
      <c r="M74" s="14">
        <v>142000000</v>
      </c>
      <c r="N74" s="29">
        <v>97200000</v>
      </c>
      <c r="O74" s="25">
        <v>97200000</v>
      </c>
      <c r="P74" s="22">
        <f>G74+(G74/10)</f>
        <v>96800000</v>
      </c>
      <c r="Q74" s="22">
        <f>G74+(G74*0.07)</f>
        <v>94160000</v>
      </c>
      <c r="R74" s="22">
        <f>G74+(G74*0.35)</f>
        <v>118800000</v>
      </c>
      <c r="S74" s="22">
        <f>G74+(G74*0.15)</f>
        <v>101200000</v>
      </c>
      <c r="T74" s="22">
        <f>G74+(G74*0.75)</f>
        <v>154000000</v>
      </c>
      <c r="U74" s="22">
        <f>G74+(G74*0.6)</f>
        <v>140800000</v>
      </c>
    </row>
    <row r="75" spans="1:21" s="16" customFormat="1" ht="23.45" customHeight="1" x14ac:dyDescent="0.45">
      <c r="A75" s="17">
        <v>74</v>
      </c>
      <c r="B75" s="4" t="s">
        <v>14</v>
      </c>
      <c r="C75" s="4" t="s">
        <v>87</v>
      </c>
      <c r="D75" s="18" t="s">
        <v>219</v>
      </c>
      <c r="E75" s="19">
        <v>1</v>
      </c>
      <c r="F75" s="13">
        <v>0</v>
      </c>
      <c r="G75" s="20">
        <v>69000000</v>
      </c>
      <c r="H75" s="14">
        <v>64664000</v>
      </c>
      <c r="I75" s="14">
        <v>67990000</v>
      </c>
      <c r="J75" s="14">
        <v>44520000</v>
      </c>
      <c r="K75" s="14">
        <v>102000000</v>
      </c>
      <c r="L75" s="14">
        <v>48031000</v>
      </c>
      <c r="M75" s="14">
        <v>108000000</v>
      </c>
      <c r="N75" s="14">
        <f>MROUND(P75,100000)</f>
        <v>75900000</v>
      </c>
      <c r="O75" s="13">
        <v>75900000</v>
      </c>
      <c r="P75" s="22">
        <f>G75+(G75/10)</f>
        <v>75900000</v>
      </c>
      <c r="Q75" s="22">
        <f>G75+(G75*0.07)</f>
        <v>73830000</v>
      </c>
      <c r="R75" s="22">
        <f>G75+(G75*0.35)</f>
        <v>93150000</v>
      </c>
      <c r="S75" s="22">
        <f>G75+(G75*0.15)</f>
        <v>79350000</v>
      </c>
      <c r="T75" s="22">
        <f>G75+(G75*0.75)</f>
        <v>120750000</v>
      </c>
      <c r="U75" s="22">
        <f>G75+(G75*0.6)</f>
        <v>110400000</v>
      </c>
    </row>
    <row r="76" spans="1:21" s="16" customFormat="1" ht="23.45" customHeight="1" x14ac:dyDescent="0.45">
      <c r="A76" s="10">
        <v>75</v>
      </c>
      <c r="B76" s="3" t="s">
        <v>14</v>
      </c>
      <c r="C76" s="3" t="s">
        <v>87</v>
      </c>
      <c r="D76" s="11" t="s">
        <v>220</v>
      </c>
      <c r="E76" s="12">
        <v>1</v>
      </c>
      <c r="F76" s="13">
        <v>0</v>
      </c>
      <c r="G76" s="14">
        <v>66000000</v>
      </c>
      <c r="H76" s="14">
        <v>71500000</v>
      </c>
      <c r="I76" s="14">
        <v>71956600</v>
      </c>
      <c r="J76" s="14">
        <v>56000000</v>
      </c>
      <c r="K76" s="14">
        <v>85000000</v>
      </c>
      <c r="L76" s="14">
        <v>34500000</v>
      </c>
      <c r="M76" s="14">
        <v>109000000</v>
      </c>
      <c r="N76" s="14">
        <f t="shared" ref="N76:N133" si="1">MROUND(S76,100000)</f>
        <v>75900000</v>
      </c>
      <c r="O76" s="13">
        <v>75900000</v>
      </c>
      <c r="P76" s="22">
        <f>G76+(G76/10)</f>
        <v>72600000</v>
      </c>
      <c r="Q76" s="22">
        <f>G76+(G76*0.07)</f>
        <v>70620000</v>
      </c>
      <c r="R76" s="22">
        <f>G76+(G76*0.35)</f>
        <v>89100000</v>
      </c>
      <c r="S76" s="22">
        <f>G76+(G76*0.15)</f>
        <v>75900000</v>
      </c>
      <c r="T76" s="22">
        <f>G76+(G76*0.75)</f>
        <v>115500000</v>
      </c>
      <c r="U76" s="22">
        <f>G76+(G76*0.6)</f>
        <v>105600000</v>
      </c>
    </row>
    <row r="77" spans="1:21" s="16" customFormat="1" ht="37.5" x14ac:dyDescent="0.45">
      <c r="A77" s="17">
        <v>76</v>
      </c>
      <c r="B77" s="4" t="s">
        <v>15</v>
      </c>
      <c r="C77" s="4" t="s">
        <v>88</v>
      </c>
      <c r="D77" s="18" t="s">
        <v>221</v>
      </c>
      <c r="E77" s="19">
        <v>1</v>
      </c>
      <c r="F77" s="13">
        <v>0</v>
      </c>
      <c r="G77" s="20">
        <v>135000000</v>
      </c>
      <c r="H77" s="15" t="s">
        <v>465</v>
      </c>
      <c r="I77" s="15" t="s">
        <v>465</v>
      </c>
      <c r="J77" s="14">
        <v>126000000</v>
      </c>
      <c r="K77" s="14">
        <v>163500000</v>
      </c>
      <c r="L77" s="14">
        <v>130900000</v>
      </c>
      <c r="M77" s="14">
        <v>130900000</v>
      </c>
      <c r="N77" s="14">
        <f>MROUND(P77,100000)</f>
        <v>148500000</v>
      </c>
      <c r="O77" s="13">
        <v>148500000</v>
      </c>
      <c r="P77" s="22">
        <f>G77+(G77/10)</f>
        <v>148500000</v>
      </c>
      <c r="Q77" s="22">
        <f>G77+(G77*0.07)</f>
        <v>144450000</v>
      </c>
      <c r="R77" s="22">
        <f>G77+(G77*0.35)</f>
        <v>182250000</v>
      </c>
      <c r="S77" s="22">
        <f>G77+(G77*0.15)</f>
        <v>155250000</v>
      </c>
      <c r="T77" s="22">
        <f>G77+(G77*0.75)</f>
        <v>236250000</v>
      </c>
      <c r="U77" s="22">
        <f>G77+(G77*0.6)</f>
        <v>216000000</v>
      </c>
    </row>
    <row r="78" spans="1:21" s="16" customFormat="1" ht="23.45" customHeight="1" x14ac:dyDescent="0.45">
      <c r="A78" s="10">
        <v>77</v>
      </c>
      <c r="B78" s="3" t="s">
        <v>15</v>
      </c>
      <c r="C78" s="3" t="s">
        <v>89</v>
      </c>
      <c r="D78" s="11" t="s">
        <v>222</v>
      </c>
      <c r="E78" s="12">
        <v>1</v>
      </c>
      <c r="F78" s="13">
        <v>52800000</v>
      </c>
      <c r="G78" s="14">
        <v>36000000</v>
      </c>
      <c r="H78" s="15" t="s">
        <v>465</v>
      </c>
      <c r="I78" s="15" t="s">
        <v>465</v>
      </c>
      <c r="J78" s="15" t="s">
        <v>465</v>
      </c>
      <c r="K78" s="15" t="s">
        <v>465</v>
      </c>
      <c r="L78" s="15" t="s">
        <v>465</v>
      </c>
      <c r="M78" s="15" t="s">
        <v>465</v>
      </c>
      <c r="N78" s="14">
        <f>MROUND(U78,100000)</f>
        <v>57600000</v>
      </c>
      <c r="O78" s="13">
        <v>57600000</v>
      </c>
      <c r="P78" s="22">
        <f>G78+(G78/10)</f>
        <v>39600000</v>
      </c>
      <c r="Q78" s="22">
        <f>G78+(G78*0.07)</f>
        <v>38520000</v>
      </c>
      <c r="R78" s="22">
        <f>G78+(G78*0.35)</f>
        <v>48600000</v>
      </c>
      <c r="S78" s="22">
        <f>G78+(G78*0.15)</f>
        <v>41400000</v>
      </c>
      <c r="T78" s="22">
        <f>G78+(G78*0.75)</f>
        <v>63000000</v>
      </c>
      <c r="U78" s="22">
        <f>G78+(G78*0.6)</f>
        <v>57600000</v>
      </c>
    </row>
    <row r="79" spans="1:21" s="16" customFormat="1" ht="23.45" customHeight="1" x14ac:dyDescent="0.45">
      <c r="A79" s="17">
        <v>78</v>
      </c>
      <c r="B79" s="4" t="s">
        <v>15</v>
      </c>
      <c r="C79" s="4" t="s">
        <v>90</v>
      </c>
      <c r="D79" s="18" t="s">
        <v>223</v>
      </c>
      <c r="E79" s="19">
        <v>1</v>
      </c>
      <c r="F79" s="13">
        <v>62000000</v>
      </c>
      <c r="G79" s="20">
        <v>31900000</v>
      </c>
      <c r="H79" s="14">
        <v>58000000</v>
      </c>
      <c r="I79" s="14">
        <v>58000000</v>
      </c>
      <c r="J79" s="14">
        <v>58000000</v>
      </c>
      <c r="K79" s="14">
        <v>58000000</v>
      </c>
      <c r="L79" s="14">
        <v>58000000</v>
      </c>
      <c r="M79" s="14">
        <v>58000000</v>
      </c>
      <c r="N79" s="14">
        <v>59000000</v>
      </c>
      <c r="O79" s="13">
        <v>59000000</v>
      </c>
      <c r="P79" s="22">
        <f>G79+(G79/10)</f>
        <v>35090000</v>
      </c>
      <c r="Q79" s="22">
        <f>G79+(G79*0.07)</f>
        <v>34133000</v>
      </c>
      <c r="R79" s="22">
        <f>G79+(G79*0.35)</f>
        <v>43065000</v>
      </c>
      <c r="S79" s="22">
        <f>G79+(G79*0.15)</f>
        <v>36685000</v>
      </c>
      <c r="T79" s="22">
        <f>G79+(G79*0.75)</f>
        <v>55825000</v>
      </c>
      <c r="U79" s="22">
        <f>G79+(G79*0.6)</f>
        <v>51040000</v>
      </c>
    </row>
    <row r="80" spans="1:21" s="16" customFormat="1" ht="23.45" customHeight="1" x14ac:dyDescent="0.45">
      <c r="A80" s="10">
        <v>79</v>
      </c>
      <c r="B80" s="3" t="s">
        <v>15</v>
      </c>
      <c r="C80" s="3" t="s">
        <v>91</v>
      </c>
      <c r="D80" s="11" t="s">
        <v>224</v>
      </c>
      <c r="E80" s="12">
        <v>1</v>
      </c>
      <c r="F80" s="13">
        <v>87000000</v>
      </c>
      <c r="G80" s="14">
        <v>62000000</v>
      </c>
      <c r="H80" s="15" t="s">
        <v>465</v>
      </c>
      <c r="I80" s="15" t="s">
        <v>465</v>
      </c>
      <c r="J80" s="15" t="s">
        <v>465</v>
      </c>
      <c r="K80" s="15" t="s">
        <v>465</v>
      </c>
      <c r="L80" s="15" t="s">
        <v>465</v>
      </c>
      <c r="M80" s="15" t="s">
        <v>465</v>
      </c>
      <c r="N80" s="14">
        <f>MROUND(U80,100000)</f>
        <v>99200000</v>
      </c>
      <c r="O80" s="26">
        <v>88000000</v>
      </c>
      <c r="P80" s="22">
        <f>G80+(G80/10)</f>
        <v>68200000</v>
      </c>
      <c r="Q80" s="22">
        <f>G80+(G80*0.07)</f>
        <v>66340000</v>
      </c>
      <c r="R80" s="22">
        <f>G80+(G80*0.35)</f>
        <v>83700000</v>
      </c>
      <c r="S80" s="22">
        <f>G80+(G80*0.15)</f>
        <v>71300000</v>
      </c>
      <c r="T80" s="22">
        <f>G80+(G80*0.75)</f>
        <v>108500000</v>
      </c>
      <c r="U80" s="22">
        <f>G80+(G80*0.6)</f>
        <v>99200000</v>
      </c>
    </row>
    <row r="81" spans="1:21" s="16" customFormat="1" ht="23.45" customHeight="1" x14ac:dyDescent="0.45">
      <c r="A81" s="17">
        <v>80</v>
      </c>
      <c r="B81" s="4" t="s">
        <v>15</v>
      </c>
      <c r="C81" s="4" t="s">
        <v>91</v>
      </c>
      <c r="D81" s="18" t="s">
        <v>225</v>
      </c>
      <c r="E81" s="19">
        <v>1</v>
      </c>
      <c r="F81" s="13">
        <v>89000000</v>
      </c>
      <c r="G81" s="20">
        <v>51250000</v>
      </c>
      <c r="H81" s="15" t="s">
        <v>465</v>
      </c>
      <c r="I81" s="15" t="s">
        <v>465</v>
      </c>
      <c r="J81" s="15" t="s">
        <v>465</v>
      </c>
      <c r="K81" s="15" t="s">
        <v>465</v>
      </c>
      <c r="L81" s="15" t="s">
        <v>465</v>
      </c>
      <c r="M81" s="15" t="s">
        <v>465</v>
      </c>
      <c r="N81" s="14">
        <f>MROUND(T81,100000)</f>
        <v>89700000</v>
      </c>
      <c r="O81" s="26">
        <v>91000000</v>
      </c>
      <c r="P81" s="22">
        <f>G81+(G81/10)</f>
        <v>56375000</v>
      </c>
      <c r="Q81" s="22">
        <f>G81+(G81*0.07)</f>
        <v>54837500</v>
      </c>
      <c r="R81" s="22">
        <f>G81+(G81*0.35)</f>
        <v>69187500</v>
      </c>
      <c r="S81" s="22">
        <f>G81+(G81*0.15)</f>
        <v>58937500</v>
      </c>
      <c r="T81" s="22">
        <f>G81+(G81*0.75)</f>
        <v>89687500</v>
      </c>
      <c r="U81" s="22">
        <f>G81+(G81*0.6)</f>
        <v>82000000</v>
      </c>
    </row>
    <row r="82" spans="1:21" s="16" customFormat="1" ht="23.45" customHeight="1" x14ac:dyDescent="0.45">
      <c r="A82" s="10">
        <v>81</v>
      </c>
      <c r="B82" s="3" t="s">
        <v>15</v>
      </c>
      <c r="C82" s="3" t="s">
        <v>92</v>
      </c>
      <c r="D82" s="11" t="s">
        <v>226</v>
      </c>
      <c r="E82" s="12">
        <v>1</v>
      </c>
      <c r="F82" s="13">
        <v>118000000</v>
      </c>
      <c r="G82" s="14">
        <v>49750000</v>
      </c>
      <c r="H82" s="14">
        <v>236181000</v>
      </c>
      <c r="I82" s="14">
        <v>236181000</v>
      </c>
      <c r="J82" s="14">
        <v>197800000</v>
      </c>
      <c r="K82" s="14">
        <v>242100000</v>
      </c>
      <c r="L82" s="15" t="s">
        <v>465</v>
      </c>
      <c r="M82" s="15" t="s">
        <v>465</v>
      </c>
      <c r="N82" s="14">
        <v>220000000</v>
      </c>
      <c r="O82" s="13">
        <v>220000000</v>
      </c>
      <c r="P82" s="22">
        <f>G82+(G82/10)</f>
        <v>54725000</v>
      </c>
      <c r="Q82" s="22">
        <f>G82+(G82*0.07)</f>
        <v>53232500</v>
      </c>
      <c r="R82" s="22">
        <f>G82+(G82*0.35)</f>
        <v>67162500</v>
      </c>
      <c r="S82" s="22">
        <f>G82+(G82*0.15)</f>
        <v>57212500</v>
      </c>
      <c r="T82" s="22">
        <f>G82+(G82*0.75)</f>
        <v>87062500</v>
      </c>
      <c r="U82" s="22">
        <f>G82+(G82*0.6)</f>
        <v>79600000</v>
      </c>
    </row>
    <row r="83" spans="1:21" s="16" customFormat="1" ht="37.5" x14ac:dyDescent="0.45">
      <c r="A83" s="17">
        <v>82</v>
      </c>
      <c r="B83" s="4" t="s">
        <v>15</v>
      </c>
      <c r="C83" s="4" t="s">
        <v>88</v>
      </c>
      <c r="D83" s="18" t="s">
        <v>227</v>
      </c>
      <c r="E83" s="19">
        <v>1</v>
      </c>
      <c r="F83" s="13">
        <v>112000000</v>
      </c>
      <c r="G83" s="20">
        <v>83500000</v>
      </c>
      <c r="H83" s="15" t="s">
        <v>465</v>
      </c>
      <c r="I83" s="15" t="s">
        <v>465</v>
      </c>
      <c r="J83" s="14">
        <v>195000000</v>
      </c>
      <c r="K83" s="14">
        <v>229500000</v>
      </c>
      <c r="L83" s="15" t="s">
        <v>465</v>
      </c>
      <c r="M83" s="15" t="s">
        <v>465</v>
      </c>
      <c r="N83" s="14">
        <v>180000000</v>
      </c>
      <c r="O83" s="28">
        <v>113000000</v>
      </c>
      <c r="P83" s="22">
        <f>G83+(G83/10)</f>
        <v>91850000</v>
      </c>
      <c r="Q83" s="22">
        <f>G83+(G83*0.07)</f>
        <v>89345000</v>
      </c>
      <c r="R83" s="22">
        <f>G83+(G83*0.35)</f>
        <v>112725000</v>
      </c>
      <c r="S83" s="22">
        <f>G83+(G83*0.15)</f>
        <v>96025000</v>
      </c>
      <c r="T83" s="22">
        <f>G83+(G83*0.75)</f>
        <v>146125000</v>
      </c>
      <c r="U83" s="22">
        <f>G83+(G83*0.6)</f>
        <v>133600000</v>
      </c>
    </row>
    <row r="84" spans="1:21" s="16" customFormat="1" ht="23.45" customHeight="1" x14ac:dyDescent="0.45">
      <c r="A84" s="10">
        <v>83</v>
      </c>
      <c r="B84" s="3" t="s">
        <v>15</v>
      </c>
      <c r="C84" s="3" t="s">
        <v>93</v>
      </c>
      <c r="D84" s="11" t="s">
        <v>228</v>
      </c>
      <c r="E84" s="12">
        <v>1</v>
      </c>
      <c r="F84" s="13">
        <v>113000000</v>
      </c>
      <c r="G84" s="14">
        <v>82500000</v>
      </c>
      <c r="H84" s="15" t="s">
        <v>465</v>
      </c>
      <c r="I84" s="15" t="s">
        <v>465</v>
      </c>
      <c r="J84" s="14">
        <v>204900000</v>
      </c>
      <c r="K84" s="14">
        <v>250350000</v>
      </c>
      <c r="L84" s="14">
        <v>215200000</v>
      </c>
      <c r="M84" s="14">
        <v>250000000</v>
      </c>
      <c r="N84" s="14">
        <v>200000000</v>
      </c>
      <c r="O84" s="28">
        <v>113500000</v>
      </c>
      <c r="P84" s="22">
        <f>G84+(G84/10)</f>
        <v>90750000</v>
      </c>
      <c r="Q84" s="22">
        <f>G84+(G84*0.07)</f>
        <v>88275000</v>
      </c>
      <c r="R84" s="22">
        <f>G84+(G84*0.35)</f>
        <v>111375000</v>
      </c>
      <c r="S84" s="22">
        <f>G84+(G84*0.15)</f>
        <v>94875000</v>
      </c>
      <c r="T84" s="22">
        <f>G84+(G84*0.75)</f>
        <v>144375000</v>
      </c>
      <c r="U84" s="22">
        <f>G84+(G84*0.6)</f>
        <v>132000000</v>
      </c>
    </row>
    <row r="85" spans="1:21" s="16" customFormat="1" ht="23.45" customHeight="1" x14ac:dyDescent="0.45">
      <c r="A85" s="17">
        <v>84</v>
      </c>
      <c r="B85" s="4" t="s">
        <v>15</v>
      </c>
      <c r="C85" s="4" t="s">
        <v>93</v>
      </c>
      <c r="D85" s="18" t="s">
        <v>229</v>
      </c>
      <c r="E85" s="19">
        <v>1</v>
      </c>
      <c r="F85" s="13">
        <v>108500000</v>
      </c>
      <c r="G85" s="20">
        <v>79000000</v>
      </c>
      <c r="H85" s="15" t="s">
        <v>465</v>
      </c>
      <c r="I85" s="15" t="s">
        <v>465</v>
      </c>
      <c r="J85" s="14">
        <v>172000000</v>
      </c>
      <c r="K85" s="14">
        <v>240000000</v>
      </c>
      <c r="L85" s="14">
        <v>189000000</v>
      </c>
      <c r="M85" s="14">
        <v>240000000</v>
      </c>
      <c r="N85" s="14">
        <v>170000000</v>
      </c>
      <c r="O85" s="28">
        <v>112500000</v>
      </c>
      <c r="P85" s="22">
        <f>G85+(G85/10)</f>
        <v>86900000</v>
      </c>
      <c r="Q85" s="22">
        <f>G85+(G85*0.07)</f>
        <v>84530000</v>
      </c>
      <c r="R85" s="22">
        <f>G85+(G85*0.35)</f>
        <v>106650000</v>
      </c>
      <c r="S85" s="22">
        <f>G85+(G85*0.15)</f>
        <v>90850000</v>
      </c>
      <c r="T85" s="22">
        <f>G85+(G85*0.75)</f>
        <v>138250000</v>
      </c>
      <c r="U85" s="22">
        <f>G85+(G85*0.6)</f>
        <v>126400000</v>
      </c>
    </row>
    <row r="86" spans="1:21" s="16" customFormat="1" ht="23.45" customHeight="1" x14ac:dyDescent="0.45">
      <c r="A86" s="10">
        <v>85</v>
      </c>
      <c r="B86" s="3" t="s">
        <v>15</v>
      </c>
      <c r="C86" s="3" t="s">
        <v>93</v>
      </c>
      <c r="D86" s="11" t="s">
        <v>230</v>
      </c>
      <c r="E86" s="12">
        <v>1</v>
      </c>
      <c r="F86" s="13">
        <v>99000000</v>
      </c>
      <c r="G86" s="14">
        <v>83999999.937800005</v>
      </c>
      <c r="H86" s="15" t="s">
        <v>465</v>
      </c>
      <c r="I86" s="15" t="s">
        <v>465</v>
      </c>
      <c r="J86" s="14">
        <v>189000000</v>
      </c>
      <c r="K86" s="14">
        <v>189000000</v>
      </c>
      <c r="L86" s="15" t="s">
        <v>465</v>
      </c>
      <c r="M86" s="15" t="s">
        <v>465</v>
      </c>
      <c r="N86" s="14">
        <f>MROUND(T86,100000)</f>
        <v>147000000</v>
      </c>
      <c r="O86" s="28">
        <v>104000000</v>
      </c>
      <c r="P86" s="22">
        <f>G86+(G86/10)</f>
        <v>92399999.931580007</v>
      </c>
      <c r="Q86" s="22">
        <f>G86+(G86*0.07)</f>
        <v>89879999.933446005</v>
      </c>
      <c r="R86" s="22">
        <f>G86+(G86*0.35)</f>
        <v>113399999.91603</v>
      </c>
      <c r="S86" s="22">
        <f>G86+(G86*0.15)</f>
        <v>96599999.928470001</v>
      </c>
      <c r="T86" s="22">
        <f>G86+(G86*0.75)</f>
        <v>146999999.89115</v>
      </c>
      <c r="U86" s="22">
        <f>G86+(G86*0.6)</f>
        <v>134399999.90048</v>
      </c>
    </row>
    <row r="87" spans="1:21" s="16" customFormat="1" ht="23.45" hidden="1" customHeight="1" x14ac:dyDescent="0.45">
      <c r="A87" s="17">
        <v>86</v>
      </c>
      <c r="B87" s="4" t="s">
        <v>15</v>
      </c>
      <c r="C87" s="4" t="s">
        <v>91</v>
      </c>
      <c r="D87" s="18" t="s">
        <v>231</v>
      </c>
      <c r="E87" s="19">
        <v>1</v>
      </c>
      <c r="F87" s="13">
        <v>87000000</v>
      </c>
      <c r="G87" s="20">
        <v>62000000</v>
      </c>
      <c r="H87" s="15" t="s">
        <v>465</v>
      </c>
      <c r="I87" s="15" t="s">
        <v>465</v>
      </c>
      <c r="J87" s="15" t="s">
        <v>465</v>
      </c>
      <c r="K87" s="15" t="s">
        <v>465</v>
      </c>
      <c r="L87" s="15" t="s">
        <v>465</v>
      </c>
      <c r="M87" s="15" t="s">
        <v>465</v>
      </c>
      <c r="N87" s="14">
        <f t="shared" si="1"/>
        <v>71300000</v>
      </c>
      <c r="O87" s="14"/>
      <c r="P87" s="22">
        <f>G87+(G87/10)</f>
        <v>68200000</v>
      </c>
      <c r="Q87" s="22">
        <f>G87+(G87*0.07)</f>
        <v>66340000</v>
      </c>
      <c r="R87" s="22">
        <f>G87+(G87*0.35)</f>
        <v>83700000</v>
      </c>
      <c r="S87" s="22">
        <f>G87+(G87*0.15)</f>
        <v>71300000</v>
      </c>
      <c r="T87" s="22">
        <f>G87+(G87*0.75)</f>
        <v>108500000</v>
      </c>
      <c r="U87" s="22">
        <f>G87+(G87*0.6)</f>
        <v>99200000</v>
      </c>
    </row>
    <row r="88" spans="1:21" s="16" customFormat="1" ht="23.45" hidden="1" customHeight="1" x14ac:dyDescent="0.45">
      <c r="A88" s="10">
        <v>87</v>
      </c>
      <c r="B88" s="3" t="s">
        <v>15</v>
      </c>
      <c r="C88" s="3" t="s">
        <v>91</v>
      </c>
      <c r="D88" s="11" t="s">
        <v>232</v>
      </c>
      <c r="E88" s="12">
        <v>1</v>
      </c>
      <c r="F88" s="13">
        <v>89000000</v>
      </c>
      <c r="G88" s="14">
        <v>51250000</v>
      </c>
      <c r="H88" s="15"/>
      <c r="I88" s="15"/>
      <c r="J88" s="15"/>
      <c r="K88" s="15"/>
      <c r="L88" s="15"/>
      <c r="M88" s="15"/>
      <c r="N88" s="14">
        <f t="shared" si="1"/>
        <v>58900000</v>
      </c>
      <c r="O88" s="14"/>
      <c r="P88" s="22">
        <f>G88+(G88/10)</f>
        <v>56375000</v>
      </c>
      <c r="Q88" s="22">
        <f>G88+(G88*0.07)</f>
        <v>54837500</v>
      </c>
      <c r="R88" s="22">
        <f>G88+(G88*0.35)</f>
        <v>69187500</v>
      </c>
      <c r="S88" s="22">
        <f>G88+(G88*0.15)</f>
        <v>58937500</v>
      </c>
      <c r="T88" s="22">
        <f>G88+(G88*0.75)</f>
        <v>89687500</v>
      </c>
      <c r="U88" s="22">
        <f>G88+(G88*0.6)</f>
        <v>82000000</v>
      </c>
    </row>
    <row r="89" spans="1:21" s="16" customFormat="1" ht="23.45" hidden="1" customHeight="1" x14ac:dyDescent="0.45">
      <c r="A89" s="17">
        <v>88</v>
      </c>
      <c r="B89" s="4" t="s">
        <v>15</v>
      </c>
      <c r="C89" s="4" t="s">
        <v>92</v>
      </c>
      <c r="D89" s="18" t="s">
        <v>233</v>
      </c>
      <c r="E89" s="19">
        <v>1</v>
      </c>
      <c r="F89" s="13">
        <v>118000000</v>
      </c>
      <c r="G89" s="20">
        <v>49750000</v>
      </c>
      <c r="H89" s="15"/>
      <c r="I89" s="15"/>
      <c r="J89" s="15"/>
      <c r="K89" s="15"/>
      <c r="L89" s="15"/>
      <c r="M89" s="15"/>
      <c r="N89" s="14">
        <f t="shared" si="1"/>
        <v>57200000</v>
      </c>
      <c r="O89" s="14"/>
      <c r="P89" s="22">
        <f>G89+(G89/10)</f>
        <v>54725000</v>
      </c>
      <c r="Q89" s="22">
        <f>G89+(G89*0.07)</f>
        <v>53232500</v>
      </c>
      <c r="R89" s="22">
        <f>G89+(G89*0.35)</f>
        <v>67162500</v>
      </c>
      <c r="S89" s="22">
        <f>G89+(G89*0.15)</f>
        <v>57212500</v>
      </c>
      <c r="T89" s="22">
        <f>G89+(G89*0.75)</f>
        <v>87062500</v>
      </c>
      <c r="U89" s="22">
        <f>G89+(G89*0.6)</f>
        <v>79600000</v>
      </c>
    </row>
    <row r="90" spans="1:21" s="16" customFormat="1" ht="31.5" hidden="1" customHeight="1" x14ac:dyDescent="0.45">
      <c r="A90" s="10">
        <v>89</v>
      </c>
      <c r="B90" s="3" t="s">
        <v>15</v>
      </c>
      <c r="C90" s="3" t="s">
        <v>88</v>
      </c>
      <c r="D90" s="11" t="s">
        <v>234</v>
      </c>
      <c r="E90" s="12">
        <v>1</v>
      </c>
      <c r="F90" s="13">
        <v>112000000</v>
      </c>
      <c r="G90" s="14">
        <v>83500000</v>
      </c>
      <c r="H90" s="15"/>
      <c r="I90" s="15"/>
      <c r="J90" s="15"/>
      <c r="K90" s="15"/>
      <c r="L90" s="15"/>
      <c r="M90" s="15"/>
      <c r="N90" s="14">
        <f t="shared" si="1"/>
        <v>96000000</v>
      </c>
      <c r="O90" s="14"/>
      <c r="P90" s="22">
        <f>G90+(G90/10)</f>
        <v>91850000</v>
      </c>
      <c r="Q90" s="22">
        <f>G90+(G90*0.07)</f>
        <v>89345000</v>
      </c>
      <c r="R90" s="22">
        <f>G90+(G90*0.35)</f>
        <v>112725000</v>
      </c>
      <c r="S90" s="22">
        <f>G90+(G90*0.15)</f>
        <v>96025000</v>
      </c>
      <c r="T90" s="22">
        <f>G90+(G90*0.75)</f>
        <v>146125000</v>
      </c>
      <c r="U90" s="22">
        <f>G90+(G90*0.6)</f>
        <v>133600000</v>
      </c>
    </row>
    <row r="91" spans="1:21" s="16" customFormat="1" ht="23.45" hidden="1" customHeight="1" x14ac:dyDescent="0.45">
      <c r="A91" s="17">
        <v>90</v>
      </c>
      <c r="B91" s="4" t="s">
        <v>15</v>
      </c>
      <c r="C91" s="4" t="s">
        <v>93</v>
      </c>
      <c r="D91" s="18" t="s">
        <v>235</v>
      </c>
      <c r="E91" s="19">
        <v>1</v>
      </c>
      <c r="F91" s="13">
        <v>113000000</v>
      </c>
      <c r="G91" s="20">
        <v>82500000</v>
      </c>
      <c r="H91" s="15"/>
      <c r="I91" s="15"/>
      <c r="J91" s="15"/>
      <c r="K91" s="15"/>
      <c r="L91" s="15"/>
      <c r="M91" s="15"/>
      <c r="N91" s="14">
        <f t="shared" si="1"/>
        <v>94900000</v>
      </c>
      <c r="O91" s="14"/>
      <c r="P91" s="22">
        <f>G91+(G91/10)</f>
        <v>90750000</v>
      </c>
      <c r="Q91" s="22">
        <f>G91+(G91*0.07)</f>
        <v>88275000</v>
      </c>
      <c r="R91" s="22">
        <f>G91+(G91*0.35)</f>
        <v>111375000</v>
      </c>
      <c r="S91" s="22">
        <f>G91+(G91*0.15)</f>
        <v>94875000</v>
      </c>
      <c r="T91" s="22">
        <f>G91+(G91*0.75)</f>
        <v>144375000</v>
      </c>
      <c r="U91" s="22">
        <f>G91+(G91*0.6)</f>
        <v>132000000</v>
      </c>
    </row>
    <row r="92" spans="1:21" s="16" customFormat="1" ht="23.45" hidden="1" customHeight="1" x14ac:dyDescent="0.45">
      <c r="A92" s="10">
        <v>91</v>
      </c>
      <c r="B92" s="3" t="s">
        <v>15</v>
      </c>
      <c r="C92" s="3" t="s">
        <v>93</v>
      </c>
      <c r="D92" s="11" t="s">
        <v>236</v>
      </c>
      <c r="E92" s="12">
        <v>1</v>
      </c>
      <c r="F92" s="13">
        <v>108500000</v>
      </c>
      <c r="G92" s="14">
        <v>79000000</v>
      </c>
      <c r="H92" s="15"/>
      <c r="I92" s="15"/>
      <c r="J92" s="15"/>
      <c r="K92" s="15"/>
      <c r="L92" s="15"/>
      <c r="M92" s="15"/>
      <c r="N92" s="14">
        <f t="shared" si="1"/>
        <v>90900000</v>
      </c>
      <c r="O92" s="14"/>
      <c r="P92" s="22">
        <f>G92+(G92/10)</f>
        <v>86900000</v>
      </c>
      <c r="Q92" s="22">
        <f>G92+(G92*0.07)</f>
        <v>84530000</v>
      </c>
      <c r="R92" s="22">
        <f>G92+(G92*0.35)</f>
        <v>106650000</v>
      </c>
      <c r="S92" s="22">
        <f>G92+(G92*0.15)</f>
        <v>90850000</v>
      </c>
      <c r="T92" s="22">
        <f>G92+(G92*0.75)</f>
        <v>138250000</v>
      </c>
      <c r="U92" s="22">
        <f>G92+(G92*0.6)</f>
        <v>126400000</v>
      </c>
    </row>
    <row r="93" spans="1:21" s="16" customFormat="1" ht="23.45" hidden="1" customHeight="1" x14ac:dyDescent="0.45">
      <c r="A93" s="17">
        <v>92</v>
      </c>
      <c r="B93" s="4" t="s">
        <v>15</v>
      </c>
      <c r="C93" s="4" t="s">
        <v>93</v>
      </c>
      <c r="D93" s="18" t="s">
        <v>237</v>
      </c>
      <c r="E93" s="19">
        <v>1</v>
      </c>
      <c r="F93" s="13">
        <v>99000000</v>
      </c>
      <c r="G93" s="20">
        <v>83999999.937800005</v>
      </c>
      <c r="H93" s="15"/>
      <c r="I93" s="15"/>
      <c r="J93" s="15"/>
      <c r="K93" s="15"/>
      <c r="L93" s="15"/>
      <c r="M93" s="15"/>
      <c r="N93" s="14">
        <f t="shared" si="1"/>
        <v>96600000</v>
      </c>
      <c r="O93" s="14"/>
      <c r="P93" s="22">
        <f>G93+(G93/10)</f>
        <v>92399999.931580007</v>
      </c>
      <c r="Q93" s="22">
        <f>G93+(G93*0.07)</f>
        <v>89879999.933446005</v>
      </c>
      <c r="R93" s="22">
        <f>G93+(G93*0.35)</f>
        <v>113399999.91603</v>
      </c>
      <c r="S93" s="22">
        <f>G93+(G93*0.15)</f>
        <v>96599999.928470001</v>
      </c>
      <c r="T93" s="22">
        <f>G93+(G93*0.75)</f>
        <v>146999999.89115</v>
      </c>
      <c r="U93" s="22">
        <f>G93+(G93*0.6)</f>
        <v>134399999.90048</v>
      </c>
    </row>
    <row r="94" spans="1:21" s="16" customFormat="1" ht="23.45" customHeight="1" x14ac:dyDescent="0.45">
      <c r="A94" s="10">
        <v>93</v>
      </c>
      <c r="B94" s="3" t="s">
        <v>15</v>
      </c>
      <c r="C94" s="3" t="s">
        <v>94</v>
      </c>
      <c r="D94" s="11" t="s">
        <v>238</v>
      </c>
      <c r="E94" s="12">
        <v>1</v>
      </c>
      <c r="F94" s="13">
        <v>5800000</v>
      </c>
      <c r="G94" s="14">
        <v>3000000</v>
      </c>
      <c r="H94" s="14">
        <v>8400000</v>
      </c>
      <c r="I94" s="14">
        <v>8500000</v>
      </c>
      <c r="J94" s="14">
        <v>6000000</v>
      </c>
      <c r="K94" s="14">
        <v>15410000</v>
      </c>
      <c r="L94" s="14">
        <v>7150000</v>
      </c>
      <c r="M94" s="14">
        <v>11000000</v>
      </c>
      <c r="N94" s="14">
        <v>8500000</v>
      </c>
      <c r="O94" s="13">
        <v>8500000</v>
      </c>
      <c r="P94" s="22">
        <f>G94+(G94/10)</f>
        <v>3300000</v>
      </c>
      <c r="Q94" s="22">
        <f>G94+(G94*0.07)</f>
        <v>3210000</v>
      </c>
      <c r="R94" s="22">
        <f>G94+(G94*0.35)</f>
        <v>4050000</v>
      </c>
      <c r="S94" s="22">
        <f>G94+(G94*0.15)</f>
        <v>3450000</v>
      </c>
      <c r="T94" s="22">
        <f>G94+(G94*0.75)</f>
        <v>5250000</v>
      </c>
      <c r="U94" s="22">
        <f>G94+(G94*0.6)</f>
        <v>4800000</v>
      </c>
    </row>
    <row r="95" spans="1:21" s="16" customFormat="1" ht="23.45" customHeight="1" x14ac:dyDescent="0.45">
      <c r="A95" s="17">
        <v>94</v>
      </c>
      <c r="B95" s="4" t="s">
        <v>16</v>
      </c>
      <c r="C95" s="4" t="s">
        <v>95</v>
      </c>
      <c r="D95" s="18" t="s">
        <v>239</v>
      </c>
      <c r="E95" s="19">
        <v>1</v>
      </c>
      <c r="F95" s="13">
        <v>83500000</v>
      </c>
      <c r="G95" s="20">
        <v>72000000</v>
      </c>
      <c r="H95" s="15" t="s">
        <v>465</v>
      </c>
      <c r="I95" s="15" t="s">
        <v>465</v>
      </c>
      <c r="J95" s="14">
        <v>88000000</v>
      </c>
      <c r="K95" s="14">
        <v>92500000</v>
      </c>
      <c r="L95" s="14">
        <v>88000000</v>
      </c>
      <c r="M95" s="14">
        <v>88000000</v>
      </c>
      <c r="N95" s="14">
        <v>88000000</v>
      </c>
      <c r="O95" s="13">
        <v>88000000</v>
      </c>
      <c r="P95" s="22">
        <f>G95+(G95/10)</f>
        <v>79200000</v>
      </c>
      <c r="Q95" s="22">
        <f>G95+(G95*0.07)</f>
        <v>77040000</v>
      </c>
      <c r="R95" s="22">
        <f>G95+(G95*0.35)</f>
        <v>97200000</v>
      </c>
      <c r="S95" s="22">
        <f>G95+(G95*0.15)</f>
        <v>82800000</v>
      </c>
      <c r="T95" s="22">
        <f>G95+(G95*0.75)</f>
        <v>126000000</v>
      </c>
      <c r="U95" s="22">
        <f>G95+(G95*0.6)</f>
        <v>115200000</v>
      </c>
    </row>
    <row r="96" spans="1:21" s="16" customFormat="1" ht="23.45" customHeight="1" x14ac:dyDescent="0.45">
      <c r="A96" s="10">
        <v>95</v>
      </c>
      <c r="B96" s="3" t="s">
        <v>16</v>
      </c>
      <c r="C96" s="3" t="s">
        <v>96</v>
      </c>
      <c r="D96" s="11" t="s">
        <v>240</v>
      </c>
      <c r="E96" s="12">
        <v>1</v>
      </c>
      <c r="F96" s="13">
        <v>133000000</v>
      </c>
      <c r="G96" s="14">
        <v>75000000</v>
      </c>
      <c r="H96" s="15" t="s">
        <v>465</v>
      </c>
      <c r="I96" s="15" t="s">
        <v>465</v>
      </c>
      <c r="J96" s="14">
        <v>104550600</v>
      </c>
      <c r="K96" s="14">
        <v>104550600</v>
      </c>
      <c r="L96" s="14">
        <v>104550600</v>
      </c>
      <c r="M96" s="14">
        <v>104550600</v>
      </c>
      <c r="N96" s="14">
        <v>130000000</v>
      </c>
      <c r="O96" s="26">
        <v>132000000</v>
      </c>
      <c r="P96" s="22">
        <f>G96+(G96/10)</f>
        <v>82500000</v>
      </c>
      <c r="Q96" s="22">
        <f>G96+(G96*0.07)</f>
        <v>80250000</v>
      </c>
      <c r="R96" s="22">
        <f>G96+(G96*0.35)</f>
        <v>101250000</v>
      </c>
      <c r="S96" s="22">
        <f>G96+(G96*0.15)</f>
        <v>86250000</v>
      </c>
      <c r="T96" s="22">
        <f>G96+(G96*0.75)</f>
        <v>131250000</v>
      </c>
      <c r="U96" s="22">
        <f>G96+(G96*0.6)</f>
        <v>120000000</v>
      </c>
    </row>
    <row r="97" spans="1:21" s="16" customFormat="1" ht="23.45" customHeight="1" x14ac:dyDescent="0.45">
      <c r="A97" s="17">
        <v>96</v>
      </c>
      <c r="B97" s="4" t="s">
        <v>16</v>
      </c>
      <c r="C97" s="4" t="s">
        <v>67</v>
      </c>
      <c r="D97" s="18" t="s">
        <v>241</v>
      </c>
      <c r="E97" s="19">
        <v>1</v>
      </c>
      <c r="F97" s="13">
        <v>123000000</v>
      </c>
      <c r="G97" s="20">
        <v>92000000</v>
      </c>
      <c r="H97" s="14">
        <v>103924300</v>
      </c>
      <c r="I97" s="14">
        <v>105000100</v>
      </c>
      <c r="J97" s="14">
        <v>93000000</v>
      </c>
      <c r="K97" s="14">
        <v>126600000</v>
      </c>
      <c r="L97" s="14">
        <v>96000000</v>
      </c>
      <c r="M97" s="14">
        <v>106000000</v>
      </c>
      <c r="N97" s="14">
        <f>MROUND(R97,100000)</f>
        <v>124200000</v>
      </c>
      <c r="O97" s="26">
        <v>105800000</v>
      </c>
      <c r="P97" s="22">
        <f>G97+(G97/10)</f>
        <v>101200000</v>
      </c>
      <c r="Q97" s="22">
        <f>G97+(G97*0.07)</f>
        <v>98440000</v>
      </c>
      <c r="R97" s="22">
        <f>G97+(G97*0.35)</f>
        <v>124200000</v>
      </c>
      <c r="S97" s="22">
        <f>G97+(G97*0.15)</f>
        <v>105800000</v>
      </c>
      <c r="T97" s="22">
        <f>G97+(G97*0.75)</f>
        <v>161000000</v>
      </c>
      <c r="U97" s="22">
        <f>G97+(G97*0.6)</f>
        <v>147200000</v>
      </c>
    </row>
    <row r="98" spans="1:21" s="16" customFormat="1" ht="23.45" customHeight="1" x14ac:dyDescent="0.45">
      <c r="A98" s="10">
        <v>97</v>
      </c>
      <c r="B98" s="3" t="s">
        <v>16</v>
      </c>
      <c r="C98" s="3" t="s">
        <v>96</v>
      </c>
      <c r="D98" s="11" t="s">
        <v>242</v>
      </c>
      <c r="E98" s="12">
        <v>1</v>
      </c>
      <c r="F98" s="13">
        <v>224000000</v>
      </c>
      <c r="G98" s="14">
        <v>198000000</v>
      </c>
      <c r="H98" s="15" t="s">
        <v>465</v>
      </c>
      <c r="I98" s="15" t="s">
        <v>465</v>
      </c>
      <c r="J98" s="14">
        <v>235483000</v>
      </c>
      <c r="K98" s="14">
        <v>235483000</v>
      </c>
      <c r="L98" s="14">
        <v>170000000</v>
      </c>
      <c r="M98" s="14">
        <v>235483000</v>
      </c>
      <c r="N98" s="14">
        <f t="shared" si="1"/>
        <v>227700000</v>
      </c>
      <c r="O98" s="13">
        <v>227700000</v>
      </c>
      <c r="P98" s="22">
        <f>G98+(G98/10)</f>
        <v>217800000</v>
      </c>
      <c r="Q98" s="22">
        <f>G98+(G98*0.07)</f>
        <v>211860000</v>
      </c>
      <c r="R98" s="22">
        <f>G98+(G98*0.35)</f>
        <v>267300000</v>
      </c>
      <c r="S98" s="22">
        <f>G98+(G98*0.15)</f>
        <v>227700000</v>
      </c>
      <c r="T98" s="22">
        <f>G98+(G98*0.75)</f>
        <v>346500000</v>
      </c>
      <c r="U98" s="22">
        <f>G98+(G98*0.6)</f>
        <v>316800000</v>
      </c>
    </row>
    <row r="99" spans="1:21" s="16" customFormat="1" ht="23.45" customHeight="1" x14ac:dyDescent="0.45">
      <c r="A99" s="17">
        <v>98</v>
      </c>
      <c r="B99" s="4" t="s">
        <v>16</v>
      </c>
      <c r="C99" s="4" t="s">
        <v>67</v>
      </c>
      <c r="D99" s="18" t="s">
        <v>243</v>
      </c>
      <c r="E99" s="19">
        <v>1</v>
      </c>
      <c r="F99" s="13">
        <v>172500000</v>
      </c>
      <c r="G99" s="20">
        <v>149000000</v>
      </c>
      <c r="H99" s="15" t="s">
        <v>465</v>
      </c>
      <c r="I99" s="15" t="s">
        <v>465</v>
      </c>
      <c r="J99" s="14">
        <v>139500000</v>
      </c>
      <c r="K99" s="14">
        <v>213600000</v>
      </c>
      <c r="L99" s="15" t="s">
        <v>465</v>
      </c>
      <c r="M99" s="15" t="s">
        <v>465</v>
      </c>
      <c r="N99" s="14">
        <f t="shared" si="1"/>
        <v>171400000</v>
      </c>
      <c r="O99" s="13">
        <v>171400000</v>
      </c>
      <c r="P99" s="22">
        <f>G99+(G99/10)</f>
        <v>163900000</v>
      </c>
      <c r="Q99" s="22">
        <f>G99+(G99*0.07)</f>
        <v>159430000</v>
      </c>
      <c r="R99" s="22">
        <f>G99+(G99*0.35)</f>
        <v>201150000</v>
      </c>
      <c r="S99" s="22">
        <f>G99+(G99*0.15)</f>
        <v>171350000</v>
      </c>
      <c r="T99" s="22">
        <f>G99+(G99*0.75)</f>
        <v>260750000</v>
      </c>
      <c r="U99" s="22">
        <f>G99+(G99*0.6)</f>
        <v>238400000</v>
      </c>
    </row>
    <row r="100" spans="1:21" s="16" customFormat="1" ht="23.45" customHeight="1" x14ac:dyDescent="0.45">
      <c r="A100" s="10">
        <v>99</v>
      </c>
      <c r="B100" s="3" t="s">
        <v>16</v>
      </c>
      <c r="C100" s="3" t="s">
        <v>97</v>
      </c>
      <c r="D100" s="11" t="s">
        <v>244</v>
      </c>
      <c r="E100" s="12">
        <v>1</v>
      </c>
      <c r="F100" s="13">
        <v>279000000</v>
      </c>
      <c r="G100" s="14">
        <v>262215675</v>
      </c>
      <c r="H100" s="14">
        <v>215920000</v>
      </c>
      <c r="I100" s="14">
        <v>243000000</v>
      </c>
      <c r="J100" s="14">
        <v>217000000</v>
      </c>
      <c r="K100" s="14">
        <v>331200000</v>
      </c>
      <c r="L100" s="14">
        <v>229000000</v>
      </c>
      <c r="M100" s="14">
        <v>331200000</v>
      </c>
      <c r="N100" s="14">
        <f t="shared" si="1"/>
        <v>301500000</v>
      </c>
      <c r="O100" s="26">
        <v>279800000</v>
      </c>
      <c r="P100" s="22">
        <f>G100+(G100/10)</f>
        <v>288437242.5</v>
      </c>
      <c r="Q100" s="22">
        <f>G100+(G100*0.07)</f>
        <v>280570772.25</v>
      </c>
      <c r="R100" s="22">
        <f>G100+(G100*0.35)</f>
        <v>353991161.25</v>
      </c>
      <c r="S100" s="22">
        <f>G100+(G100*0.15)</f>
        <v>301548026.25</v>
      </c>
      <c r="T100" s="22">
        <f>G100+(G100*0.75)</f>
        <v>458877431.25</v>
      </c>
      <c r="U100" s="22">
        <f>G100+(G100*0.6)</f>
        <v>419545080</v>
      </c>
    </row>
    <row r="101" spans="1:21" s="16" customFormat="1" ht="23.45" customHeight="1" x14ac:dyDescent="0.45">
      <c r="A101" s="17">
        <v>100</v>
      </c>
      <c r="B101" s="4" t="s">
        <v>16</v>
      </c>
      <c r="C101" s="4" t="s">
        <v>96</v>
      </c>
      <c r="D101" s="18" t="s">
        <v>245</v>
      </c>
      <c r="E101" s="19">
        <v>1</v>
      </c>
      <c r="F101" s="13">
        <v>242000000</v>
      </c>
      <c r="G101" s="20">
        <v>218000000</v>
      </c>
      <c r="H101" s="15" t="s">
        <v>465</v>
      </c>
      <c r="I101" s="15" t="s">
        <v>465</v>
      </c>
      <c r="J101" s="15" t="s">
        <v>465</v>
      </c>
      <c r="K101" s="15" t="s">
        <v>465</v>
      </c>
      <c r="L101" s="15" t="s">
        <v>465</v>
      </c>
      <c r="M101" s="15" t="s">
        <v>465</v>
      </c>
      <c r="N101" s="14">
        <f>MROUND(R101,100000)</f>
        <v>294300000</v>
      </c>
      <c r="O101" s="26">
        <v>248000000</v>
      </c>
      <c r="P101" s="22">
        <f>G101+(G101/10)</f>
        <v>239800000</v>
      </c>
      <c r="Q101" s="22">
        <f>G101+(G101*0.07)</f>
        <v>233260000</v>
      </c>
      <c r="R101" s="22">
        <f>G101+(G101*0.35)</f>
        <v>294300000</v>
      </c>
      <c r="S101" s="22">
        <f>G101+(G101*0.15)</f>
        <v>250700000</v>
      </c>
      <c r="T101" s="22">
        <f>G101+(G101*0.75)</f>
        <v>381500000</v>
      </c>
      <c r="U101" s="22">
        <f>G101+(G101*0.6)</f>
        <v>348800000</v>
      </c>
    </row>
    <row r="102" spans="1:21" s="16" customFormat="1" ht="23.45" customHeight="1" x14ac:dyDescent="0.45">
      <c r="A102" s="10">
        <v>101</v>
      </c>
      <c r="B102" s="3" t="s">
        <v>16</v>
      </c>
      <c r="C102" s="3" t="s">
        <v>67</v>
      </c>
      <c r="D102" s="11" t="s">
        <v>246</v>
      </c>
      <c r="E102" s="12">
        <v>1</v>
      </c>
      <c r="F102" s="13">
        <v>208000000</v>
      </c>
      <c r="G102" s="14">
        <v>174000000</v>
      </c>
      <c r="H102" s="15" t="s">
        <v>465</v>
      </c>
      <c r="I102" s="15" t="s">
        <v>465</v>
      </c>
      <c r="J102" s="14">
        <v>177770000</v>
      </c>
      <c r="K102" s="14">
        <v>259000000</v>
      </c>
      <c r="L102" s="14">
        <v>177770000</v>
      </c>
      <c r="M102" s="14">
        <v>190000000</v>
      </c>
      <c r="N102" s="14">
        <f t="shared" si="1"/>
        <v>200100000</v>
      </c>
      <c r="O102" s="13">
        <v>200100000</v>
      </c>
      <c r="P102" s="22">
        <f>G102+(G102/10)</f>
        <v>191400000</v>
      </c>
      <c r="Q102" s="22">
        <f>G102+(G102*0.07)</f>
        <v>186180000</v>
      </c>
      <c r="R102" s="22">
        <f>G102+(G102*0.35)</f>
        <v>234900000</v>
      </c>
      <c r="S102" s="22">
        <f>G102+(G102*0.15)</f>
        <v>200100000</v>
      </c>
      <c r="T102" s="22">
        <f>G102+(G102*0.75)</f>
        <v>304500000</v>
      </c>
      <c r="U102" s="22">
        <f>G102+(G102*0.6)</f>
        <v>278400000</v>
      </c>
    </row>
    <row r="103" spans="1:21" s="16" customFormat="1" ht="23.45" customHeight="1" x14ac:dyDescent="0.45">
      <c r="A103" s="17">
        <v>102</v>
      </c>
      <c r="B103" s="4" t="s">
        <v>16</v>
      </c>
      <c r="C103" s="4" t="s">
        <v>97</v>
      </c>
      <c r="D103" s="18" t="s">
        <v>247</v>
      </c>
      <c r="E103" s="19">
        <v>1</v>
      </c>
      <c r="F103" s="13">
        <v>431500000</v>
      </c>
      <c r="G103" s="20">
        <v>396925029</v>
      </c>
      <c r="H103" s="14">
        <v>375000000</v>
      </c>
      <c r="I103" s="14">
        <v>375000000</v>
      </c>
      <c r="J103" s="14">
        <v>348400000</v>
      </c>
      <c r="K103" s="14">
        <v>501360000</v>
      </c>
      <c r="L103" s="14">
        <v>369500000</v>
      </c>
      <c r="M103" s="14">
        <v>501360000</v>
      </c>
      <c r="N103" s="14">
        <f t="shared" si="1"/>
        <v>456500000</v>
      </c>
      <c r="O103" s="27">
        <v>436000000</v>
      </c>
      <c r="P103" s="22">
        <f>G103+(G103/10)</f>
        <v>436617531.89999998</v>
      </c>
      <c r="Q103" s="22">
        <f>G103+(G103*0.07)</f>
        <v>424709781.02999997</v>
      </c>
      <c r="R103" s="22">
        <f>G103+(G103*0.35)</f>
        <v>535848789.14999998</v>
      </c>
      <c r="S103" s="22">
        <f>G103+(G103*0.15)</f>
        <v>456463783.35000002</v>
      </c>
      <c r="T103" s="22">
        <f>G103+(G103*0.75)</f>
        <v>694618800.75</v>
      </c>
      <c r="U103" s="22">
        <f>G103+(G103*0.6)</f>
        <v>635080046.39999998</v>
      </c>
    </row>
    <row r="104" spans="1:21" s="16" customFormat="1" ht="23.45" customHeight="1" x14ac:dyDescent="0.45">
      <c r="A104" s="10">
        <v>103</v>
      </c>
      <c r="B104" s="3" t="s">
        <v>17</v>
      </c>
      <c r="C104" s="3" t="s">
        <v>64</v>
      </c>
      <c r="D104" s="11" t="s">
        <v>248</v>
      </c>
      <c r="E104" s="12">
        <v>1</v>
      </c>
      <c r="F104" s="13">
        <v>50800000</v>
      </c>
      <c r="G104" s="14">
        <v>27000000</v>
      </c>
      <c r="H104" s="15" t="s">
        <v>465</v>
      </c>
      <c r="I104" s="15" t="s">
        <v>465</v>
      </c>
      <c r="J104" s="14">
        <v>48670000</v>
      </c>
      <c r="K104" s="14">
        <v>57500000</v>
      </c>
      <c r="L104" s="14">
        <v>51500000</v>
      </c>
      <c r="M104" s="14">
        <v>51500000</v>
      </c>
      <c r="N104" s="14">
        <v>51500000</v>
      </c>
      <c r="O104" s="13">
        <v>51500000</v>
      </c>
      <c r="P104" s="22">
        <f>G104+(G104/10)</f>
        <v>29700000</v>
      </c>
      <c r="Q104" s="22">
        <f>G104+(G104*0.07)</f>
        <v>28890000</v>
      </c>
      <c r="R104" s="22">
        <f>G104+(G104*0.35)</f>
        <v>36450000</v>
      </c>
      <c r="S104" s="22">
        <f>G104+(G104*0.15)</f>
        <v>31050000</v>
      </c>
      <c r="T104" s="22">
        <f>G104+(G104*0.75)</f>
        <v>47250000</v>
      </c>
      <c r="U104" s="22">
        <f>G104+(G104*0.6)</f>
        <v>43200000</v>
      </c>
    </row>
    <row r="105" spans="1:21" s="16" customFormat="1" ht="23.45" customHeight="1" x14ac:dyDescent="0.45">
      <c r="A105" s="17">
        <v>104</v>
      </c>
      <c r="B105" s="4" t="s">
        <v>17</v>
      </c>
      <c r="C105" s="4" t="s">
        <v>98</v>
      </c>
      <c r="D105" s="18" t="s">
        <v>249</v>
      </c>
      <c r="E105" s="19">
        <v>1</v>
      </c>
      <c r="F105" s="13">
        <v>76800000</v>
      </c>
      <c r="G105" s="20">
        <v>87000000</v>
      </c>
      <c r="H105" s="14">
        <v>83100000</v>
      </c>
      <c r="I105" s="14">
        <v>83200000</v>
      </c>
      <c r="J105" s="14">
        <v>69300000</v>
      </c>
      <c r="K105" s="14">
        <v>188760000</v>
      </c>
      <c r="L105" s="14">
        <v>69350000</v>
      </c>
      <c r="M105" s="14">
        <v>143920000</v>
      </c>
      <c r="N105" s="14">
        <f t="shared" si="1"/>
        <v>100100000</v>
      </c>
      <c r="O105" s="26">
        <v>98000000</v>
      </c>
      <c r="P105" s="22">
        <f>G105+(G105/10)</f>
        <v>95700000</v>
      </c>
      <c r="Q105" s="22">
        <f>G105+(G105*0.07)</f>
        <v>93090000</v>
      </c>
      <c r="R105" s="22">
        <f>G105+(G105*0.35)</f>
        <v>117450000</v>
      </c>
      <c r="S105" s="22">
        <f>G105+(G105*0.15)</f>
        <v>100050000</v>
      </c>
      <c r="T105" s="22">
        <f>G105+(G105*0.75)</f>
        <v>152250000</v>
      </c>
      <c r="U105" s="22">
        <f>G105+(G105*0.6)</f>
        <v>139200000</v>
      </c>
    </row>
    <row r="106" spans="1:21" s="16" customFormat="1" ht="23.45" customHeight="1" x14ac:dyDescent="0.45">
      <c r="A106" s="10">
        <v>105</v>
      </c>
      <c r="B106" s="3" t="s">
        <v>18</v>
      </c>
      <c r="C106" s="3" t="s">
        <v>99</v>
      </c>
      <c r="D106" s="11" t="s">
        <v>250</v>
      </c>
      <c r="E106" s="12">
        <v>1</v>
      </c>
      <c r="F106" s="13">
        <v>53200000</v>
      </c>
      <c r="G106" s="14">
        <v>27296280</v>
      </c>
      <c r="H106" s="14">
        <v>56800000</v>
      </c>
      <c r="I106" s="14">
        <v>63500000</v>
      </c>
      <c r="J106" s="14">
        <v>40500000</v>
      </c>
      <c r="K106" s="14">
        <v>54000000</v>
      </c>
      <c r="L106" s="14">
        <v>43000000</v>
      </c>
      <c r="M106" s="14">
        <v>63500000</v>
      </c>
      <c r="N106" s="14">
        <v>57500000</v>
      </c>
      <c r="O106" s="13">
        <v>57500000</v>
      </c>
      <c r="P106" s="22">
        <f>G106+(G106/10)</f>
        <v>30025908</v>
      </c>
      <c r="Q106" s="22">
        <f>G106+(G106*0.07)</f>
        <v>29207019.600000001</v>
      </c>
      <c r="R106" s="22">
        <f>G106+(G106*0.35)</f>
        <v>36849978</v>
      </c>
      <c r="S106" s="22">
        <f>G106+(G106*0.15)</f>
        <v>31390722</v>
      </c>
      <c r="T106" s="22">
        <f>G106+(G106*0.75)</f>
        <v>47768490</v>
      </c>
      <c r="U106" s="22">
        <f>G106+(G106*0.6)</f>
        <v>43674048</v>
      </c>
    </row>
    <row r="107" spans="1:21" s="16" customFormat="1" ht="23.45" customHeight="1" x14ac:dyDescent="0.45">
      <c r="A107" s="17">
        <v>106</v>
      </c>
      <c r="B107" s="4" t="s">
        <v>19</v>
      </c>
      <c r="C107" s="4" t="s">
        <v>100</v>
      </c>
      <c r="D107" s="18" t="s">
        <v>251</v>
      </c>
      <c r="E107" s="19">
        <v>1</v>
      </c>
      <c r="F107" s="13">
        <v>21300000</v>
      </c>
      <c r="G107" s="20">
        <v>16950000</v>
      </c>
      <c r="H107" s="14">
        <v>19800000</v>
      </c>
      <c r="I107" s="14">
        <v>20500000</v>
      </c>
      <c r="J107" s="14">
        <v>17000000</v>
      </c>
      <c r="K107" s="14">
        <v>27850000</v>
      </c>
      <c r="L107" s="14">
        <v>19090000</v>
      </c>
      <c r="M107" s="14">
        <v>23150000</v>
      </c>
      <c r="N107" s="14">
        <f>MROUND(R107,100000)</f>
        <v>22900000</v>
      </c>
      <c r="O107" s="13">
        <v>22900000</v>
      </c>
      <c r="P107" s="22">
        <f>G107+(G107/10)</f>
        <v>18645000</v>
      </c>
      <c r="Q107" s="22">
        <f>G107+(G107*0.07)</f>
        <v>18136500</v>
      </c>
      <c r="R107" s="22">
        <f>G107+(G107*0.35)</f>
        <v>22882500</v>
      </c>
      <c r="S107" s="22">
        <f>G107+(G107*0.15)</f>
        <v>19492500</v>
      </c>
      <c r="T107" s="22">
        <f>G107+(G107*0.75)</f>
        <v>29662500</v>
      </c>
      <c r="U107" s="22">
        <f>G107+(G107*0.6)</f>
        <v>27120000</v>
      </c>
    </row>
    <row r="108" spans="1:21" s="16" customFormat="1" ht="23.45" customHeight="1" x14ac:dyDescent="0.45">
      <c r="A108" s="10">
        <v>107</v>
      </c>
      <c r="B108" s="3" t="s">
        <v>19</v>
      </c>
      <c r="C108" s="3" t="s">
        <v>100</v>
      </c>
      <c r="D108" s="11" t="s">
        <v>252</v>
      </c>
      <c r="E108" s="12">
        <v>1</v>
      </c>
      <c r="F108" s="13">
        <v>26500000</v>
      </c>
      <c r="G108" s="14">
        <v>16950000</v>
      </c>
      <c r="H108" s="15" t="s">
        <v>465</v>
      </c>
      <c r="I108" s="15" t="s">
        <v>465</v>
      </c>
      <c r="J108" s="14">
        <v>17000000</v>
      </c>
      <c r="K108" s="14">
        <v>27850000</v>
      </c>
      <c r="L108" s="14">
        <v>19090000</v>
      </c>
      <c r="M108" s="14">
        <v>23150000</v>
      </c>
      <c r="N108" s="14">
        <f>MROUND(U108,100000)</f>
        <v>27100000</v>
      </c>
      <c r="O108" s="13">
        <v>27100000</v>
      </c>
      <c r="P108" s="22">
        <f>G108+(G108/10)</f>
        <v>18645000</v>
      </c>
      <c r="Q108" s="22">
        <f>G108+(G108*0.07)</f>
        <v>18136500</v>
      </c>
      <c r="R108" s="22">
        <f>G108+(G108*0.35)</f>
        <v>22882500</v>
      </c>
      <c r="S108" s="22">
        <f>G108+(G108*0.15)</f>
        <v>19492500</v>
      </c>
      <c r="T108" s="22">
        <f>G108+(G108*0.75)</f>
        <v>29662500</v>
      </c>
      <c r="U108" s="22">
        <f>G108+(G108*0.6)</f>
        <v>27120000</v>
      </c>
    </row>
    <row r="109" spans="1:21" s="16" customFormat="1" ht="23.45" customHeight="1" x14ac:dyDescent="0.45">
      <c r="A109" s="17">
        <v>108</v>
      </c>
      <c r="B109" s="4" t="s">
        <v>19</v>
      </c>
      <c r="C109" s="4" t="s">
        <v>62</v>
      </c>
      <c r="D109" s="18" t="s">
        <v>253</v>
      </c>
      <c r="E109" s="19">
        <v>1</v>
      </c>
      <c r="F109" s="13">
        <v>53800000</v>
      </c>
      <c r="G109" s="20">
        <v>30527523</v>
      </c>
      <c r="H109" s="14">
        <v>46900000</v>
      </c>
      <c r="I109" s="14">
        <v>46900000</v>
      </c>
      <c r="J109" s="14">
        <v>45200000</v>
      </c>
      <c r="K109" s="14">
        <v>55900000</v>
      </c>
      <c r="L109" s="14">
        <v>45200000</v>
      </c>
      <c r="M109" s="14">
        <v>55900000</v>
      </c>
      <c r="N109" s="14">
        <v>53900000</v>
      </c>
      <c r="O109" s="26">
        <v>52800000</v>
      </c>
      <c r="P109" s="22">
        <f>G109+(G109/10)</f>
        <v>33580275.299999997</v>
      </c>
      <c r="Q109" s="22">
        <f>G109+(G109*0.07)</f>
        <v>32664449.609999999</v>
      </c>
      <c r="R109" s="22">
        <f>G109+(G109*0.35)</f>
        <v>41212156.049999997</v>
      </c>
      <c r="S109" s="22">
        <f>G109+(G109*0.15)</f>
        <v>35106651.450000003</v>
      </c>
      <c r="T109" s="22">
        <f>G109+(G109*0.75)</f>
        <v>53423165.25</v>
      </c>
      <c r="U109" s="22">
        <f>G109+(G109*0.6)</f>
        <v>48844036.799999997</v>
      </c>
    </row>
    <row r="110" spans="1:21" s="16" customFormat="1" ht="23.45" customHeight="1" x14ac:dyDescent="0.45">
      <c r="A110" s="10">
        <v>109</v>
      </c>
      <c r="B110" s="3" t="s">
        <v>19</v>
      </c>
      <c r="C110" s="3" t="s">
        <v>71</v>
      </c>
      <c r="D110" s="11" t="s">
        <v>254</v>
      </c>
      <c r="E110" s="12">
        <v>1</v>
      </c>
      <c r="F110" s="13">
        <v>52500000</v>
      </c>
      <c r="G110" s="14">
        <v>26000000</v>
      </c>
      <c r="H110" s="15" t="s">
        <v>465</v>
      </c>
      <c r="I110" s="15" t="s">
        <v>465</v>
      </c>
      <c r="J110" s="14">
        <v>45000000</v>
      </c>
      <c r="K110" s="14">
        <v>45000000</v>
      </c>
      <c r="L110" s="15" t="s">
        <v>465</v>
      </c>
      <c r="M110" s="15" t="s">
        <v>465</v>
      </c>
      <c r="N110" s="14">
        <v>50000000</v>
      </c>
      <c r="O110" s="13">
        <v>50000000</v>
      </c>
      <c r="P110" s="22">
        <f>G110+(G110/10)</f>
        <v>28600000</v>
      </c>
      <c r="Q110" s="22">
        <f>G110+(G110*0.07)</f>
        <v>27820000</v>
      </c>
      <c r="R110" s="22">
        <f>G110+(G110*0.35)</f>
        <v>35100000</v>
      </c>
      <c r="S110" s="22">
        <f>G110+(G110*0.15)</f>
        <v>29900000</v>
      </c>
      <c r="T110" s="22">
        <f>G110+(G110*0.75)</f>
        <v>45500000</v>
      </c>
      <c r="U110" s="22">
        <f>G110+(G110*0.6)</f>
        <v>41600000</v>
      </c>
    </row>
    <row r="111" spans="1:21" s="16" customFormat="1" ht="23.45" customHeight="1" x14ac:dyDescent="0.45">
      <c r="A111" s="17">
        <v>110</v>
      </c>
      <c r="B111" s="4" t="s">
        <v>19</v>
      </c>
      <c r="C111" s="4" t="s">
        <v>71</v>
      </c>
      <c r="D111" s="18" t="s">
        <v>255</v>
      </c>
      <c r="E111" s="19">
        <v>2</v>
      </c>
      <c r="F111" s="13">
        <v>52500000</v>
      </c>
      <c r="G111" s="20">
        <v>24832000</v>
      </c>
      <c r="H111" s="15" t="s">
        <v>465</v>
      </c>
      <c r="I111" s="15" t="s">
        <v>465</v>
      </c>
      <c r="J111" s="14">
        <v>45000000</v>
      </c>
      <c r="K111" s="14">
        <v>45000000</v>
      </c>
      <c r="L111" s="14">
        <v>42750000</v>
      </c>
      <c r="M111" s="14">
        <v>42750000</v>
      </c>
      <c r="N111" s="14">
        <v>50000000</v>
      </c>
      <c r="O111" s="13">
        <v>50000000</v>
      </c>
      <c r="P111" s="22">
        <f>G111+(G111/10)</f>
        <v>27315200</v>
      </c>
      <c r="Q111" s="22">
        <f>G111+(G111*0.07)</f>
        <v>26570240</v>
      </c>
      <c r="R111" s="22">
        <f>G111+(G111*0.35)</f>
        <v>33523200</v>
      </c>
      <c r="S111" s="22">
        <f>G111+(G111*0.15)</f>
        <v>28556800</v>
      </c>
      <c r="T111" s="22">
        <f>G111+(G111*0.75)</f>
        <v>43456000</v>
      </c>
      <c r="U111" s="22">
        <f>G111+(G111*0.6)</f>
        <v>39731200</v>
      </c>
    </row>
    <row r="112" spans="1:21" s="16" customFormat="1" ht="23.45" customHeight="1" x14ac:dyDescent="0.45">
      <c r="A112" s="10">
        <v>111</v>
      </c>
      <c r="B112" s="3" t="s">
        <v>19</v>
      </c>
      <c r="C112" s="3" t="s">
        <v>101</v>
      </c>
      <c r="D112" s="11" t="s">
        <v>256</v>
      </c>
      <c r="E112" s="12">
        <v>2</v>
      </c>
      <c r="F112" s="13">
        <v>25000000</v>
      </c>
      <c r="G112" s="14">
        <v>23000000</v>
      </c>
      <c r="H112" s="14">
        <v>18800000</v>
      </c>
      <c r="I112" s="14">
        <v>19490000</v>
      </c>
      <c r="J112" s="14">
        <v>18300000</v>
      </c>
      <c r="K112" s="14">
        <v>37500000</v>
      </c>
      <c r="L112" s="14">
        <v>18390000</v>
      </c>
      <c r="M112" s="14">
        <v>25500000</v>
      </c>
      <c r="N112" s="14">
        <f t="shared" si="1"/>
        <v>26500000</v>
      </c>
      <c r="O112" s="13">
        <v>26500000</v>
      </c>
      <c r="P112" s="22">
        <f>G112+(G112/10)</f>
        <v>25300000</v>
      </c>
      <c r="Q112" s="22">
        <f>G112+(G112*0.07)</f>
        <v>24610000</v>
      </c>
      <c r="R112" s="22">
        <f>G112+(G112*0.35)</f>
        <v>31050000</v>
      </c>
      <c r="S112" s="22">
        <f>G112+(G112*0.15)</f>
        <v>26450000</v>
      </c>
      <c r="T112" s="22">
        <f>G112+(G112*0.75)</f>
        <v>40250000</v>
      </c>
      <c r="U112" s="22">
        <f>G112+(G112*0.6)</f>
        <v>36800000</v>
      </c>
    </row>
    <row r="113" spans="1:21" s="16" customFormat="1" ht="23.45" customHeight="1" x14ac:dyDescent="0.45">
      <c r="A113" s="17">
        <v>112</v>
      </c>
      <c r="B113" s="4" t="s">
        <v>20</v>
      </c>
      <c r="C113" s="4" t="s">
        <v>102</v>
      </c>
      <c r="D113" s="18" t="s">
        <v>257</v>
      </c>
      <c r="E113" s="19">
        <v>1</v>
      </c>
      <c r="F113" s="13">
        <v>0</v>
      </c>
      <c r="G113" s="20">
        <v>147000000</v>
      </c>
      <c r="H113" s="14">
        <v>131400000</v>
      </c>
      <c r="I113" s="14">
        <v>132700000</v>
      </c>
      <c r="J113" s="14">
        <v>115860000</v>
      </c>
      <c r="K113" s="14">
        <v>155000000</v>
      </c>
      <c r="L113" s="14">
        <v>115860000</v>
      </c>
      <c r="M113" s="14">
        <v>149500000</v>
      </c>
      <c r="N113" s="14">
        <f>MROUND(Q113,100000)</f>
        <v>157300000</v>
      </c>
      <c r="O113" s="13">
        <v>157300000</v>
      </c>
      <c r="P113" s="22">
        <f>G113+(G113/10)</f>
        <v>161700000</v>
      </c>
      <c r="Q113" s="22">
        <f>G113+(G113*0.07)</f>
        <v>157290000</v>
      </c>
      <c r="R113" s="22">
        <f>G113+(G113*0.35)</f>
        <v>198450000</v>
      </c>
      <c r="S113" s="22">
        <f>G113+(G113*0.15)</f>
        <v>169050000</v>
      </c>
      <c r="T113" s="22">
        <f>G113+(G113*0.75)</f>
        <v>257250000</v>
      </c>
      <c r="U113" s="22">
        <f>G113+(G113*0.6)</f>
        <v>235200000</v>
      </c>
    </row>
    <row r="114" spans="1:21" s="16" customFormat="1" ht="23.25" customHeight="1" x14ac:dyDescent="0.45">
      <c r="A114" s="10">
        <v>113</v>
      </c>
      <c r="B114" s="3" t="s">
        <v>21</v>
      </c>
      <c r="C114" s="3" t="s">
        <v>103</v>
      </c>
      <c r="D114" s="11" t="s">
        <v>258</v>
      </c>
      <c r="E114" s="12">
        <v>2</v>
      </c>
      <c r="F114" s="13">
        <v>11500000</v>
      </c>
      <c r="G114" s="14">
        <v>7700000</v>
      </c>
      <c r="H114" s="15" t="s">
        <v>465</v>
      </c>
      <c r="I114" s="15" t="s">
        <v>465</v>
      </c>
      <c r="J114" s="14">
        <v>12500000</v>
      </c>
      <c r="K114" s="14">
        <v>12500000</v>
      </c>
      <c r="L114" s="15" t="s">
        <v>465</v>
      </c>
      <c r="M114" s="15" t="s">
        <v>465</v>
      </c>
      <c r="N114" s="14">
        <f>MROUND(U114,100000)</f>
        <v>12300000</v>
      </c>
      <c r="O114" s="13">
        <v>12300000</v>
      </c>
      <c r="P114" s="22">
        <f>G114+(G114/10)</f>
        <v>8470000</v>
      </c>
      <c r="Q114" s="22">
        <f>G114+(G114*0.07)</f>
        <v>8239000</v>
      </c>
      <c r="R114" s="22">
        <f>G114+(G114*0.35)</f>
        <v>10395000</v>
      </c>
      <c r="S114" s="22">
        <f>G114+(G114*0.15)</f>
        <v>8855000</v>
      </c>
      <c r="T114" s="22">
        <f>G114+(G114*0.75)</f>
        <v>13475000</v>
      </c>
      <c r="U114" s="22">
        <f>G114+(G114*0.6)</f>
        <v>12320000</v>
      </c>
    </row>
    <row r="115" spans="1:21" s="16" customFormat="1" ht="23.45" customHeight="1" x14ac:dyDescent="0.45">
      <c r="A115" s="17">
        <v>114</v>
      </c>
      <c r="B115" s="4" t="s">
        <v>21</v>
      </c>
      <c r="C115" s="4" t="s">
        <v>103</v>
      </c>
      <c r="D115" s="18" t="s">
        <v>259</v>
      </c>
      <c r="E115" s="19">
        <v>1</v>
      </c>
      <c r="F115" s="13">
        <v>13800000</v>
      </c>
      <c r="G115" s="20">
        <v>5600000</v>
      </c>
      <c r="H115" s="15" t="s">
        <v>465</v>
      </c>
      <c r="I115" s="15" t="s">
        <v>465</v>
      </c>
      <c r="J115" s="15" t="s">
        <v>465</v>
      </c>
      <c r="K115" s="15" t="s">
        <v>465</v>
      </c>
      <c r="L115" s="14">
        <v>11500000</v>
      </c>
      <c r="M115" s="14">
        <v>14000000</v>
      </c>
      <c r="N115" s="14">
        <v>13900000</v>
      </c>
      <c r="O115" s="13">
        <v>13900000</v>
      </c>
      <c r="P115" s="22">
        <f>G115+(G115/10)</f>
        <v>6160000</v>
      </c>
      <c r="Q115" s="22">
        <f>G115+(G115*0.07)</f>
        <v>5992000</v>
      </c>
      <c r="R115" s="22">
        <f>G115+(G115*0.35)</f>
        <v>7560000</v>
      </c>
      <c r="S115" s="22">
        <f>G115+(G115*0.15)</f>
        <v>6440000</v>
      </c>
      <c r="T115" s="22">
        <f>G115+(G115*0.75)</f>
        <v>9800000</v>
      </c>
      <c r="U115" s="22">
        <f>G115+(G115*0.6)</f>
        <v>8960000</v>
      </c>
    </row>
    <row r="116" spans="1:21" s="16" customFormat="1" ht="23.45" customHeight="1" x14ac:dyDescent="0.45">
      <c r="A116" s="10">
        <v>115</v>
      </c>
      <c r="B116" s="3" t="s">
        <v>22</v>
      </c>
      <c r="C116" s="3" t="s">
        <v>104</v>
      </c>
      <c r="D116" s="11" t="s">
        <v>260</v>
      </c>
      <c r="E116" s="12">
        <v>1</v>
      </c>
      <c r="F116" s="13">
        <v>92500000</v>
      </c>
      <c r="G116" s="14">
        <v>51840000</v>
      </c>
      <c r="H116" s="15" t="s">
        <v>465</v>
      </c>
      <c r="I116" s="15" t="s">
        <v>465</v>
      </c>
      <c r="J116" s="14">
        <v>87000000</v>
      </c>
      <c r="K116" s="14">
        <v>92500000</v>
      </c>
      <c r="L116" s="15" t="s">
        <v>465</v>
      </c>
      <c r="M116" s="15" t="s">
        <v>465</v>
      </c>
      <c r="N116" s="14">
        <f>MROUND(T116,100000)</f>
        <v>90700000</v>
      </c>
      <c r="O116" s="13">
        <v>90700000</v>
      </c>
      <c r="P116" s="22">
        <f>G116+(G116/10)</f>
        <v>57024000</v>
      </c>
      <c r="Q116" s="22">
        <f>G116+(G116*0.07)</f>
        <v>55468800</v>
      </c>
      <c r="R116" s="22">
        <f>G116+(G116*0.35)</f>
        <v>69984000</v>
      </c>
      <c r="S116" s="22">
        <f>G116+(G116*0.15)</f>
        <v>59616000</v>
      </c>
      <c r="T116" s="22">
        <f>G116+(G116*0.75)</f>
        <v>90720000</v>
      </c>
      <c r="U116" s="22">
        <f>G116+(G116*0.6)</f>
        <v>82944000</v>
      </c>
    </row>
    <row r="117" spans="1:21" s="16" customFormat="1" ht="23.45" customHeight="1" x14ac:dyDescent="0.45">
      <c r="A117" s="17">
        <v>116</v>
      </c>
      <c r="B117" s="4" t="s">
        <v>23</v>
      </c>
      <c r="C117" s="4" t="s">
        <v>62</v>
      </c>
      <c r="D117" s="18" t="s">
        <v>261</v>
      </c>
      <c r="E117" s="19">
        <v>1</v>
      </c>
      <c r="F117" s="13">
        <v>41000000</v>
      </c>
      <c r="G117" s="20">
        <v>23280000</v>
      </c>
      <c r="H117" s="14">
        <v>39900000</v>
      </c>
      <c r="I117" s="14">
        <v>39900000</v>
      </c>
      <c r="J117" s="14">
        <v>35900000</v>
      </c>
      <c r="K117" s="14">
        <v>46250000</v>
      </c>
      <c r="L117" s="14">
        <v>37480000</v>
      </c>
      <c r="M117" s="14">
        <v>56590000</v>
      </c>
      <c r="N117" s="14">
        <v>42000000</v>
      </c>
      <c r="O117" s="13">
        <v>42000000</v>
      </c>
      <c r="P117" s="22">
        <f>G117+(G117/10)</f>
        <v>25608000</v>
      </c>
      <c r="Q117" s="22">
        <f>G117+(G117*0.07)</f>
        <v>24909600</v>
      </c>
      <c r="R117" s="22">
        <f>G117+(G117*0.35)</f>
        <v>31428000</v>
      </c>
      <c r="S117" s="22">
        <f>G117+(G117*0.15)</f>
        <v>26772000</v>
      </c>
      <c r="T117" s="22">
        <f>G117+(G117*0.75)</f>
        <v>40740000</v>
      </c>
      <c r="U117" s="22">
        <f>G117+(G117*0.6)</f>
        <v>37248000</v>
      </c>
    </row>
    <row r="118" spans="1:21" s="16" customFormat="1" ht="23.45" customHeight="1" x14ac:dyDescent="0.45">
      <c r="A118" s="10">
        <v>117</v>
      </c>
      <c r="B118" s="3" t="s">
        <v>24</v>
      </c>
      <c r="C118" s="3" t="s">
        <v>79</v>
      </c>
      <c r="D118" s="11" t="s">
        <v>262</v>
      </c>
      <c r="E118" s="12">
        <v>1</v>
      </c>
      <c r="F118" s="13">
        <v>82000000</v>
      </c>
      <c r="G118" s="14">
        <v>62000000</v>
      </c>
      <c r="H118" s="15" t="s">
        <v>465</v>
      </c>
      <c r="I118" s="15" t="s">
        <v>465</v>
      </c>
      <c r="J118" s="14">
        <v>66470000</v>
      </c>
      <c r="K118" s="14">
        <v>120500000</v>
      </c>
      <c r="L118" s="15" t="s">
        <v>465</v>
      </c>
      <c r="M118" s="15" t="s">
        <v>465</v>
      </c>
      <c r="N118" s="14">
        <f>MROUND(R118,100000)</f>
        <v>83700000</v>
      </c>
      <c r="O118" s="13">
        <v>83700000</v>
      </c>
      <c r="P118" s="22">
        <f>G118+(G118/10)</f>
        <v>68200000</v>
      </c>
      <c r="Q118" s="22">
        <f>G118+(G118*0.07)</f>
        <v>66340000</v>
      </c>
      <c r="R118" s="22">
        <f>G118+(G118*0.35)</f>
        <v>83700000</v>
      </c>
      <c r="S118" s="22">
        <f>G118+(G118*0.15)</f>
        <v>71300000</v>
      </c>
      <c r="T118" s="22">
        <f>G118+(G118*0.75)</f>
        <v>108500000</v>
      </c>
      <c r="U118" s="22">
        <f>G118+(G118*0.6)</f>
        <v>99200000</v>
      </c>
    </row>
    <row r="119" spans="1:21" s="16" customFormat="1" ht="23.45" customHeight="1" x14ac:dyDescent="0.45">
      <c r="A119" s="17">
        <v>118</v>
      </c>
      <c r="B119" s="4" t="s">
        <v>24</v>
      </c>
      <c r="C119" s="4" t="s">
        <v>96</v>
      </c>
      <c r="D119" s="18" t="s">
        <v>263</v>
      </c>
      <c r="E119" s="19">
        <v>1</v>
      </c>
      <c r="F119" s="13">
        <v>53500000</v>
      </c>
      <c r="G119" s="20">
        <v>49439130</v>
      </c>
      <c r="H119" s="14">
        <v>40911300</v>
      </c>
      <c r="I119" s="14">
        <v>46800000</v>
      </c>
      <c r="J119" s="14">
        <v>40000000</v>
      </c>
      <c r="K119" s="14">
        <v>73823200</v>
      </c>
      <c r="L119" s="14">
        <v>42500000</v>
      </c>
      <c r="M119" s="14">
        <v>73823200</v>
      </c>
      <c r="N119" s="14">
        <f t="shared" si="1"/>
        <v>56900000</v>
      </c>
      <c r="O119" s="13">
        <v>56900000</v>
      </c>
      <c r="P119" s="22">
        <f>G119+(G119/10)</f>
        <v>54383043</v>
      </c>
      <c r="Q119" s="22">
        <f>G119+(G119*0.07)</f>
        <v>52899869.100000001</v>
      </c>
      <c r="R119" s="22">
        <f>G119+(G119*0.35)</f>
        <v>66742825.5</v>
      </c>
      <c r="S119" s="22">
        <f>G119+(G119*0.15)</f>
        <v>56854999.5</v>
      </c>
      <c r="T119" s="22">
        <f>G119+(G119*0.75)</f>
        <v>86518477.5</v>
      </c>
      <c r="U119" s="22">
        <f>G119+(G119*0.6)</f>
        <v>79102608</v>
      </c>
    </row>
    <row r="120" spans="1:21" s="16" customFormat="1" ht="23.45" customHeight="1" x14ac:dyDescent="0.45">
      <c r="A120" s="10">
        <v>119</v>
      </c>
      <c r="B120" s="3" t="s">
        <v>24</v>
      </c>
      <c r="C120" s="3" t="s">
        <v>105</v>
      </c>
      <c r="D120" s="11" t="s">
        <v>264</v>
      </c>
      <c r="E120" s="12">
        <v>1</v>
      </c>
      <c r="F120" s="13">
        <v>74000000</v>
      </c>
      <c r="G120" s="14">
        <v>69000000</v>
      </c>
      <c r="H120" s="15" t="s">
        <v>465</v>
      </c>
      <c r="I120" s="15" t="s">
        <v>465</v>
      </c>
      <c r="J120" s="14">
        <v>67600000</v>
      </c>
      <c r="K120" s="14">
        <v>67840000</v>
      </c>
      <c r="L120" s="15" t="s">
        <v>465</v>
      </c>
      <c r="M120" s="15" t="s">
        <v>465</v>
      </c>
      <c r="N120" s="14">
        <f>MROUND(P120,100000)</f>
        <v>75900000</v>
      </c>
      <c r="O120" s="13">
        <v>75900000</v>
      </c>
      <c r="P120" s="22">
        <f>G120+(G120/10)</f>
        <v>75900000</v>
      </c>
      <c r="Q120" s="22">
        <f>G120+(G120*0.07)</f>
        <v>73830000</v>
      </c>
      <c r="R120" s="22">
        <f>G120+(G120*0.35)</f>
        <v>93150000</v>
      </c>
      <c r="S120" s="22">
        <f>G120+(G120*0.15)</f>
        <v>79350000</v>
      </c>
      <c r="T120" s="22">
        <f>G120+(G120*0.75)</f>
        <v>120750000</v>
      </c>
      <c r="U120" s="22">
        <f>G120+(G120*0.6)</f>
        <v>110400000</v>
      </c>
    </row>
    <row r="121" spans="1:21" s="16" customFormat="1" ht="23.45" customHeight="1" x14ac:dyDescent="0.45">
      <c r="A121" s="17">
        <v>120</v>
      </c>
      <c r="B121" s="4" t="s">
        <v>24</v>
      </c>
      <c r="C121" s="4" t="s">
        <v>105</v>
      </c>
      <c r="D121" s="18" t="s">
        <v>265</v>
      </c>
      <c r="E121" s="19">
        <v>1</v>
      </c>
      <c r="F121" s="13">
        <v>73000000</v>
      </c>
      <c r="G121" s="20">
        <v>66000000</v>
      </c>
      <c r="H121" s="15" t="s">
        <v>465</v>
      </c>
      <c r="I121" s="15" t="s">
        <v>465</v>
      </c>
      <c r="J121" s="14">
        <v>72800000</v>
      </c>
      <c r="K121" s="14">
        <v>73140000</v>
      </c>
      <c r="L121" s="15" t="s">
        <v>465</v>
      </c>
      <c r="M121" s="15" t="s">
        <v>465</v>
      </c>
      <c r="N121" s="14">
        <v>73100000</v>
      </c>
      <c r="O121" s="13">
        <v>73100000</v>
      </c>
      <c r="P121" s="22">
        <f>G121+(G121/10)</f>
        <v>72600000</v>
      </c>
      <c r="Q121" s="22">
        <f>G121+(G121*0.07)</f>
        <v>70620000</v>
      </c>
      <c r="R121" s="22">
        <f>G121+(G121*0.35)</f>
        <v>89100000</v>
      </c>
      <c r="S121" s="22">
        <f>G121+(G121*0.15)</f>
        <v>75900000</v>
      </c>
      <c r="T121" s="22">
        <f>G121+(G121*0.75)</f>
        <v>115500000</v>
      </c>
      <c r="U121" s="22">
        <f>G121+(G121*0.6)</f>
        <v>105600000</v>
      </c>
    </row>
    <row r="122" spans="1:21" s="16" customFormat="1" ht="23.45" customHeight="1" x14ac:dyDescent="0.45">
      <c r="A122" s="10">
        <v>121</v>
      </c>
      <c r="B122" s="3" t="s">
        <v>24</v>
      </c>
      <c r="C122" s="3" t="s">
        <v>106</v>
      </c>
      <c r="D122" s="11" t="s">
        <v>266</v>
      </c>
      <c r="E122" s="12">
        <v>0</v>
      </c>
      <c r="F122" s="13">
        <v>43000000</v>
      </c>
      <c r="G122" s="14">
        <v>43000000</v>
      </c>
      <c r="H122" s="14">
        <v>40500000</v>
      </c>
      <c r="I122" s="14">
        <v>40500000</v>
      </c>
      <c r="J122" s="14">
        <v>30000000</v>
      </c>
      <c r="K122" s="14">
        <v>59000000</v>
      </c>
      <c r="L122" s="14">
        <v>32020000</v>
      </c>
      <c r="M122" s="14">
        <v>58000000</v>
      </c>
      <c r="N122" s="14">
        <f>MROUND(P122,100000)</f>
        <v>47300000</v>
      </c>
      <c r="O122" s="13">
        <v>47300000</v>
      </c>
      <c r="P122" s="22">
        <f>G122+(G122/10)</f>
        <v>47300000</v>
      </c>
      <c r="Q122" s="22">
        <f>G122+(G122*0.07)</f>
        <v>46010000</v>
      </c>
      <c r="R122" s="22">
        <f>G122+(G122*0.35)</f>
        <v>58050000</v>
      </c>
      <c r="S122" s="22">
        <f>G122+(G122*0.15)</f>
        <v>49450000</v>
      </c>
      <c r="T122" s="22">
        <f>G122+(G122*0.75)</f>
        <v>75250000</v>
      </c>
      <c r="U122" s="22">
        <f>G122+(G122*0.6)</f>
        <v>68800000</v>
      </c>
    </row>
    <row r="123" spans="1:21" s="16" customFormat="1" ht="23.45" customHeight="1" x14ac:dyDescent="0.45">
      <c r="A123" s="17">
        <v>122</v>
      </c>
      <c r="B123" s="4" t="s">
        <v>24</v>
      </c>
      <c r="C123" s="4" t="s">
        <v>65</v>
      </c>
      <c r="D123" s="18" t="s">
        <v>267</v>
      </c>
      <c r="E123" s="19">
        <v>2</v>
      </c>
      <c r="F123" s="13">
        <v>89900000</v>
      </c>
      <c r="G123" s="20">
        <v>45000000</v>
      </c>
      <c r="H123" s="15" t="s">
        <v>465</v>
      </c>
      <c r="I123" s="15" t="s">
        <v>465</v>
      </c>
      <c r="J123" s="14">
        <v>89900000</v>
      </c>
      <c r="K123" s="14">
        <v>89900000</v>
      </c>
      <c r="L123" s="15" t="s">
        <v>465</v>
      </c>
      <c r="M123" s="15" t="s">
        <v>465</v>
      </c>
      <c r="N123" s="14">
        <v>89900000</v>
      </c>
      <c r="O123" s="13">
        <v>89900000</v>
      </c>
      <c r="P123" s="22">
        <f>G123+(G123/10)</f>
        <v>49500000</v>
      </c>
      <c r="Q123" s="22">
        <f>G123+(G123*0.07)</f>
        <v>48150000</v>
      </c>
      <c r="R123" s="22">
        <f>G123+(G123*0.35)</f>
        <v>60750000</v>
      </c>
      <c r="S123" s="22">
        <f>G123+(G123*0.15)</f>
        <v>51750000</v>
      </c>
      <c r="T123" s="22">
        <f>G123+(G123*0.75)</f>
        <v>78750000</v>
      </c>
      <c r="U123" s="22">
        <f>G123+(G123*0.6)</f>
        <v>72000000</v>
      </c>
    </row>
    <row r="124" spans="1:21" s="16" customFormat="1" ht="23.45" customHeight="1" x14ac:dyDescent="0.45">
      <c r="A124" s="10">
        <v>123</v>
      </c>
      <c r="B124" s="3" t="s">
        <v>24</v>
      </c>
      <c r="C124" s="3" t="s">
        <v>107</v>
      </c>
      <c r="D124" s="11" t="s">
        <v>268</v>
      </c>
      <c r="E124" s="12">
        <v>1</v>
      </c>
      <c r="F124" s="13">
        <v>64300000</v>
      </c>
      <c r="G124" s="14">
        <v>56270000</v>
      </c>
      <c r="H124" s="15" t="s">
        <v>465</v>
      </c>
      <c r="I124" s="15" t="s">
        <v>465</v>
      </c>
      <c r="J124" s="14">
        <v>49700000</v>
      </c>
      <c r="K124" s="14">
        <v>82190000</v>
      </c>
      <c r="L124" s="14">
        <v>59990000</v>
      </c>
      <c r="M124" s="14">
        <v>82190000</v>
      </c>
      <c r="N124" s="14">
        <f t="shared" si="1"/>
        <v>64700000</v>
      </c>
      <c r="O124" s="13">
        <v>64700000</v>
      </c>
      <c r="P124" s="22">
        <f>G124+(G124/10)</f>
        <v>61897000</v>
      </c>
      <c r="Q124" s="22">
        <f>G124+(G124*0.07)</f>
        <v>60208900</v>
      </c>
      <c r="R124" s="22">
        <f>G124+(G124*0.35)</f>
        <v>75964500</v>
      </c>
      <c r="S124" s="22">
        <f>G124+(G124*0.15)</f>
        <v>64710500</v>
      </c>
      <c r="T124" s="22">
        <f>G124+(G124*0.75)</f>
        <v>98472500</v>
      </c>
      <c r="U124" s="22">
        <f>G124+(G124*0.6)</f>
        <v>90032000</v>
      </c>
    </row>
    <row r="125" spans="1:21" s="16" customFormat="1" ht="23.45" customHeight="1" x14ac:dyDescent="0.45">
      <c r="A125" s="17">
        <v>124</v>
      </c>
      <c r="B125" s="4" t="s">
        <v>24</v>
      </c>
      <c r="C125" s="4" t="s">
        <v>71</v>
      </c>
      <c r="D125" s="18" t="s">
        <v>269</v>
      </c>
      <c r="E125" s="19">
        <v>1</v>
      </c>
      <c r="F125" s="13">
        <v>55200000</v>
      </c>
      <c r="G125" s="20">
        <v>28518000</v>
      </c>
      <c r="H125" s="15" t="s">
        <v>465</v>
      </c>
      <c r="I125" s="15" t="s">
        <v>465</v>
      </c>
      <c r="J125" s="14">
        <v>53000000</v>
      </c>
      <c r="K125" s="14">
        <v>65000000</v>
      </c>
      <c r="L125" s="15" t="s">
        <v>465</v>
      </c>
      <c r="M125" s="15" t="s">
        <v>465</v>
      </c>
      <c r="N125" s="14">
        <v>56000000</v>
      </c>
      <c r="O125" s="13">
        <v>56000000</v>
      </c>
      <c r="P125" s="22">
        <f>G125+(G125/10)</f>
        <v>31369800</v>
      </c>
      <c r="Q125" s="22">
        <f>G125+(G125*0.07)</f>
        <v>30514260</v>
      </c>
      <c r="R125" s="22">
        <f>G125+(G125*0.35)</f>
        <v>38499300</v>
      </c>
      <c r="S125" s="22">
        <f>G125+(G125*0.15)</f>
        <v>32795700</v>
      </c>
      <c r="T125" s="22">
        <f>G125+(G125*0.75)</f>
        <v>49906500</v>
      </c>
      <c r="U125" s="22">
        <f>G125+(G125*0.6)</f>
        <v>45628800</v>
      </c>
    </row>
    <row r="126" spans="1:21" s="16" customFormat="1" ht="23.45" customHeight="1" x14ac:dyDescent="0.45">
      <c r="A126" s="10">
        <v>125</v>
      </c>
      <c r="B126" s="3" t="s">
        <v>24</v>
      </c>
      <c r="C126" s="3" t="s">
        <v>108</v>
      </c>
      <c r="D126" s="11" t="s">
        <v>270</v>
      </c>
      <c r="E126" s="12">
        <v>1</v>
      </c>
      <c r="F126" s="13">
        <v>59200000</v>
      </c>
      <c r="G126" s="14">
        <v>26000000</v>
      </c>
      <c r="H126" s="15" t="s">
        <v>465</v>
      </c>
      <c r="I126" s="15" t="s">
        <v>465</v>
      </c>
      <c r="J126" s="15" t="s">
        <v>466</v>
      </c>
      <c r="K126" s="15" t="s">
        <v>466</v>
      </c>
      <c r="L126" s="15" t="s">
        <v>465</v>
      </c>
      <c r="M126" s="15" t="s">
        <v>465</v>
      </c>
      <c r="N126" s="14">
        <v>59200000</v>
      </c>
      <c r="O126" s="13">
        <v>59200000</v>
      </c>
      <c r="P126" s="22">
        <f>G126+(G126/10)</f>
        <v>28600000</v>
      </c>
      <c r="Q126" s="22">
        <f>G126+(G126*0.07)</f>
        <v>27820000</v>
      </c>
      <c r="R126" s="22">
        <f>G126+(G126*0.35)</f>
        <v>35100000</v>
      </c>
      <c r="S126" s="22">
        <f>G126+(G126*0.15)</f>
        <v>29900000</v>
      </c>
      <c r="T126" s="22">
        <f>G126+(G126*0.75)</f>
        <v>45500000</v>
      </c>
      <c r="U126" s="22">
        <f>G126+(G126*0.6)</f>
        <v>41600000</v>
      </c>
    </row>
    <row r="127" spans="1:21" s="16" customFormat="1" ht="23.45" customHeight="1" x14ac:dyDescent="0.45">
      <c r="A127" s="17">
        <v>126</v>
      </c>
      <c r="B127" s="4" t="s">
        <v>24</v>
      </c>
      <c r="C127" s="4" t="s">
        <v>109</v>
      </c>
      <c r="D127" s="18" t="s">
        <v>271</v>
      </c>
      <c r="E127" s="19">
        <v>1</v>
      </c>
      <c r="F127" s="13">
        <v>58600000</v>
      </c>
      <c r="G127" s="20">
        <v>34000000</v>
      </c>
      <c r="H127" s="14">
        <v>58400000</v>
      </c>
      <c r="I127" s="14">
        <v>63000000</v>
      </c>
      <c r="J127" s="14">
        <v>51850000</v>
      </c>
      <c r="K127" s="14">
        <v>69500000</v>
      </c>
      <c r="L127" s="14">
        <v>58000000</v>
      </c>
      <c r="M127" s="14">
        <v>100498000</v>
      </c>
      <c r="N127" s="14">
        <f>MROUND(T127,100000)</f>
        <v>59500000</v>
      </c>
      <c r="O127" s="13">
        <v>59500000</v>
      </c>
      <c r="P127" s="22">
        <f>G127+(G127/10)</f>
        <v>37400000</v>
      </c>
      <c r="Q127" s="22">
        <f>G127+(G127*0.07)</f>
        <v>36380000</v>
      </c>
      <c r="R127" s="22">
        <f>G127+(G127*0.35)</f>
        <v>45900000</v>
      </c>
      <c r="S127" s="22">
        <f>G127+(G127*0.15)</f>
        <v>39100000</v>
      </c>
      <c r="T127" s="22">
        <f>G127+(G127*0.75)</f>
        <v>59500000</v>
      </c>
      <c r="U127" s="22">
        <f>G127+(G127*0.6)</f>
        <v>54400000</v>
      </c>
    </row>
    <row r="128" spans="1:21" s="16" customFormat="1" ht="23.45" customHeight="1" x14ac:dyDescent="0.45">
      <c r="A128" s="10">
        <v>127</v>
      </c>
      <c r="B128" s="3" t="s">
        <v>25</v>
      </c>
      <c r="C128" s="3" t="s">
        <v>105</v>
      </c>
      <c r="D128" s="11" t="s">
        <v>272</v>
      </c>
      <c r="E128" s="12">
        <v>1</v>
      </c>
      <c r="F128" s="13">
        <v>105000000</v>
      </c>
      <c r="G128" s="14">
        <v>66000000</v>
      </c>
      <c r="H128" s="14">
        <v>106000000</v>
      </c>
      <c r="I128" s="14">
        <v>106000000</v>
      </c>
      <c r="J128" s="14">
        <v>97900000</v>
      </c>
      <c r="K128" s="14">
        <v>103000000</v>
      </c>
      <c r="L128" s="14">
        <v>95000000</v>
      </c>
      <c r="M128" s="14">
        <v>95200000</v>
      </c>
      <c r="N128" s="14">
        <f>MROUND(U128,100000)</f>
        <v>105600000</v>
      </c>
      <c r="O128" s="13">
        <v>105600000</v>
      </c>
      <c r="P128" s="22">
        <f>G128+(G128/10)</f>
        <v>72600000</v>
      </c>
      <c r="Q128" s="22">
        <f>G128+(G128*0.07)</f>
        <v>70620000</v>
      </c>
      <c r="R128" s="22">
        <f>G128+(G128*0.35)</f>
        <v>89100000</v>
      </c>
      <c r="S128" s="22">
        <f>G128+(G128*0.15)</f>
        <v>75900000</v>
      </c>
      <c r="T128" s="22">
        <f>G128+(G128*0.75)</f>
        <v>115500000</v>
      </c>
      <c r="U128" s="22">
        <f>G128+(G128*0.6)</f>
        <v>105600000</v>
      </c>
    </row>
    <row r="129" spans="1:21" s="16" customFormat="1" ht="23.45" customHeight="1" x14ac:dyDescent="0.45">
      <c r="A129" s="17">
        <v>128</v>
      </c>
      <c r="B129" s="4" t="s">
        <v>25</v>
      </c>
      <c r="C129" s="4" t="s">
        <v>62</v>
      </c>
      <c r="D129" s="18" t="s">
        <v>273</v>
      </c>
      <c r="E129" s="19">
        <v>1</v>
      </c>
      <c r="F129" s="13">
        <v>98200000</v>
      </c>
      <c r="G129" s="20">
        <v>85488000</v>
      </c>
      <c r="H129" s="15" t="s">
        <v>465</v>
      </c>
      <c r="I129" s="15" t="s">
        <v>465</v>
      </c>
      <c r="J129" s="15" t="s">
        <v>466</v>
      </c>
      <c r="K129" s="15" t="s">
        <v>466</v>
      </c>
      <c r="L129" s="15" t="s">
        <v>465</v>
      </c>
      <c r="M129" s="15" t="s">
        <v>465</v>
      </c>
      <c r="N129" s="14">
        <f>MROUND(R129,100000)</f>
        <v>115400000</v>
      </c>
      <c r="O129" s="26">
        <v>98300000</v>
      </c>
      <c r="P129" s="22">
        <f>G129+(G129/10)</f>
        <v>94036800</v>
      </c>
      <c r="Q129" s="22">
        <f>G129+(G129*0.07)</f>
        <v>91472160</v>
      </c>
      <c r="R129" s="22">
        <f>G129+(G129*0.35)</f>
        <v>115408800</v>
      </c>
      <c r="S129" s="22">
        <f>G129+(G129*0.15)</f>
        <v>98311200</v>
      </c>
      <c r="T129" s="22">
        <f>G129+(G129*0.75)</f>
        <v>149604000</v>
      </c>
      <c r="U129" s="22">
        <f>G129+(G129*0.6)</f>
        <v>136780800</v>
      </c>
    </row>
    <row r="130" spans="1:21" s="16" customFormat="1" ht="23.45" customHeight="1" x14ac:dyDescent="0.45">
      <c r="A130" s="10">
        <v>129</v>
      </c>
      <c r="B130" s="3" t="s">
        <v>25</v>
      </c>
      <c r="C130" s="3" t="s">
        <v>71</v>
      </c>
      <c r="D130" s="11" t="s">
        <v>274</v>
      </c>
      <c r="E130" s="12">
        <v>1</v>
      </c>
      <c r="F130" s="13">
        <v>61000000</v>
      </c>
      <c r="G130" s="14">
        <v>49000000</v>
      </c>
      <c r="H130" s="15" t="s">
        <v>465</v>
      </c>
      <c r="I130" s="15" t="s">
        <v>465</v>
      </c>
      <c r="J130" s="14">
        <v>53000000</v>
      </c>
      <c r="K130" s="14">
        <v>53000000</v>
      </c>
      <c r="L130" s="15" t="s">
        <v>465</v>
      </c>
      <c r="M130" s="15" t="s">
        <v>465</v>
      </c>
      <c r="N130" s="14">
        <f>MROUND(R130,100000)</f>
        <v>66200000</v>
      </c>
      <c r="O130" s="13">
        <v>66200000</v>
      </c>
      <c r="P130" s="22">
        <f>G130+(G130/10)</f>
        <v>53900000</v>
      </c>
      <c r="Q130" s="22">
        <f>G130+(G130*0.07)</f>
        <v>52430000</v>
      </c>
      <c r="R130" s="22">
        <f>G130+(G130*0.35)</f>
        <v>66150000</v>
      </c>
      <c r="S130" s="22">
        <f>G130+(G130*0.15)</f>
        <v>56350000</v>
      </c>
      <c r="T130" s="22">
        <f>G130+(G130*0.75)</f>
        <v>85750000</v>
      </c>
      <c r="U130" s="22">
        <f>G130+(G130*0.6)</f>
        <v>78400000</v>
      </c>
    </row>
    <row r="131" spans="1:21" s="16" customFormat="1" ht="23.45" customHeight="1" x14ac:dyDescent="0.45">
      <c r="A131" s="17">
        <v>130</v>
      </c>
      <c r="B131" s="4" t="s">
        <v>24</v>
      </c>
      <c r="C131" s="4" t="s">
        <v>96</v>
      </c>
      <c r="D131" s="18" t="s">
        <v>275</v>
      </c>
      <c r="E131" s="19">
        <v>1</v>
      </c>
      <c r="F131" s="13">
        <v>49000000</v>
      </c>
      <c r="G131" s="20">
        <v>41700000</v>
      </c>
      <c r="H131" s="14">
        <v>43000000</v>
      </c>
      <c r="I131" s="14">
        <v>43200000</v>
      </c>
      <c r="J131" s="14">
        <v>40000000</v>
      </c>
      <c r="K131" s="14">
        <v>73823200</v>
      </c>
      <c r="L131" s="14">
        <v>42500000</v>
      </c>
      <c r="M131" s="14">
        <v>73823200</v>
      </c>
      <c r="N131" s="14">
        <f>MROUND(R131,100000)</f>
        <v>56300000</v>
      </c>
      <c r="O131" s="26">
        <v>49800000</v>
      </c>
      <c r="P131" s="22">
        <f>G131+(G131/10)</f>
        <v>45870000</v>
      </c>
      <c r="Q131" s="22">
        <f>G131+(G131*0.07)</f>
        <v>44619000</v>
      </c>
      <c r="R131" s="22">
        <f>G131+(G131*0.35)</f>
        <v>56295000</v>
      </c>
      <c r="S131" s="22">
        <f>G131+(G131*0.15)</f>
        <v>47955000</v>
      </c>
      <c r="T131" s="22">
        <f>G131+(G131*0.75)</f>
        <v>72975000</v>
      </c>
      <c r="U131" s="22">
        <f>G131+(G131*0.6)</f>
        <v>66720000</v>
      </c>
    </row>
    <row r="132" spans="1:21" s="16" customFormat="1" ht="23.45" customHeight="1" x14ac:dyDescent="0.45">
      <c r="A132" s="10">
        <v>131</v>
      </c>
      <c r="B132" s="3" t="s">
        <v>24</v>
      </c>
      <c r="C132" s="3" t="s">
        <v>105</v>
      </c>
      <c r="D132" s="11" t="s">
        <v>276</v>
      </c>
      <c r="E132" s="12">
        <v>1</v>
      </c>
      <c r="F132" s="13">
        <v>0</v>
      </c>
      <c r="G132" s="14">
        <v>155000000</v>
      </c>
      <c r="H132" s="15" t="s">
        <v>465</v>
      </c>
      <c r="I132" s="15" t="s">
        <v>465</v>
      </c>
      <c r="J132" s="14">
        <v>154990000</v>
      </c>
      <c r="K132" s="14">
        <v>199000000</v>
      </c>
      <c r="L132" s="15" t="s">
        <v>465</v>
      </c>
      <c r="M132" s="15" t="s">
        <v>465</v>
      </c>
      <c r="N132" s="14">
        <f t="shared" si="1"/>
        <v>178300000</v>
      </c>
      <c r="O132" s="13">
        <v>178300000</v>
      </c>
      <c r="P132" s="22">
        <f>G132+(G132/10)</f>
        <v>170500000</v>
      </c>
      <c r="Q132" s="22">
        <f>G132+(G132*0.07)</f>
        <v>165850000</v>
      </c>
      <c r="R132" s="22">
        <f>G132+(G132*0.35)</f>
        <v>209250000</v>
      </c>
      <c r="S132" s="22">
        <f>G132+(G132*0.15)</f>
        <v>178250000</v>
      </c>
      <c r="T132" s="22">
        <f>G132+(G132*0.75)</f>
        <v>271250000</v>
      </c>
      <c r="U132" s="22">
        <f>G132+(G132*0.6)</f>
        <v>248000000</v>
      </c>
    </row>
    <row r="133" spans="1:21" s="16" customFormat="1" ht="23.45" customHeight="1" x14ac:dyDescent="0.45">
      <c r="A133" s="17">
        <v>132</v>
      </c>
      <c r="B133" s="4" t="s">
        <v>25</v>
      </c>
      <c r="C133" s="4" t="s">
        <v>59</v>
      </c>
      <c r="D133" s="18" t="s">
        <v>277</v>
      </c>
      <c r="E133" s="19">
        <v>1</v>
      </c>
      <c r="F133" s="13">
        <v>28200000</v>
      </c>
      <c r="G133" s="20">
        <v>25000000</v>
      </c>
      <c r="H133" s="14">
        <v>25290000</v>
      </c>
      <c r="I133" s="14">
        <v>26500000</v>
      </c>
      <c r="J133" s="14">
        <v>22690000</v>
      </c>
      <c r="K133" s="14">
        <v>31000000</v>
      </c>
      <c r="L133" s="14">
        <v>23650000</v>
      </c>
      <c r="M133" s="14">
        <v>29000000</v>
      </c>
      <c r="N133" s="14">
        <f t="shared" si="1"/>
        <v>28800000</v>
      </c>
      <c r="O133" s="13">
        <v>28800000</v>
      </c>
      <c r="P133" s="22">
        <f>G133+(G133/10)</f>
        <v>27500000</v>
      </c>
      <c r="Q133" s="22">
        <f>G133+(G133*0.07)</f>
        <v>26750000</v>
      </c>
      <c r="R133" s="22">
        <f>G133+(G133*0.35)</f>
        <v>33750000</v>
      </c>
      <c r="S133" s="22">
        <f>G133+(G133*0.15)</f>
        <v>28750000</v>
      </c>
      <c r="T133" s="22">
        <f>G133+(G133*0.75)</f>
        <v>43750000</v>
      </c>
      <c r="U133" s="22">
        <f>G133+(G133*0.6)</f>
        <v>40000000</v>
      </c>
    </row>
    <row r="134" spans="1:21" s="16" customFormat="1" ht="23.45" customHeight="1" x14ac:dyDescent="0.45">
      <c r="A134" s="10">
        <v>133</v>
      </c>
      <c r="B134" s="3" t="s">
        <v>24</v>
      </c>
      <c r="C134" s="3" t="s">
        <v>65</v>
      </c>
      <c r="D134" s="11" t="s">
        <v>278</v>
      </c>
      <c r="E134" s="12">
        <v>1</v>
      </c>
      <c r="F134" s="13">
        <v>0</v>
      </c>
      <c r="G134" s="14">
        <v>112000000</v>
      </c>
      <c r="H134" s="14">
        <v>117280000</v>
      </c>
      <c r="I134" s="14">
        <v>129213700</v>
      </c>
      <c r="J134" s="14">
        <v>107800000</v>
      </c>
      <c r="K134" s="14">
        <v>146000000</v>
      </c>
      <c r="L134" s="15" t="s">
        <v>465</v>
      </c>
      <c r="M134" s="15" t="s">
        <v>465</v>
      </c>
      <c r="N134" s="14">
        <f t="shared" ref="N134:N186" si="2">MROUND(S134,100000)</f>
        <v>128800000</v>
      </c>
      <c r="O134" s="13">
        <v>128800000</v>
      </c>
      <c r="P134" s="22">
        <f>G134+(G134/10)</f>
        <v>123200000</v>
      </c>
      <c r="Q134" s="22">
        <f>G134+(G134*0.07)</f>
        <v>119840000</v>
      </c>
      <c r="R134" s="22">
        <f>G134+(G134*0.35)</f>
        <v>151200000</v>
      </c>
      <c r="S134" s="22">
        <f>G134+(G134*0.15)</f>
        <v>128800000</v>
      </c>
      <c r="T134" s="22">
        <f>G134+(G134*0.75)</f>
        <v>196000000</v>
      </c>
      <c r="U134" s="22">
        <f>G134+(G134*0.6)</f>
        <v>179200000</v>
      </c>
    </row>
    <row r="135" spans="1:21" s="16" customFormat="1" ht="23.45" customHeight="1" x14ac:dyDescent="0.45">
      <c r="A135" s="17">
        <v>134</v>
      </c>
      <c r="B135" s="4" t="s">
        <v>24</v>
      </c>
      <c r="C135" s="4" t="s">
        <v>110</v>
      </c>
      <c r="D135" s="18" t="s">
        <v>279</v>
      </c>
      <c r="E135" s="19">
        <v>1</v>
      </c>
      <c r="F135" s="13">
        <v>88800000</v>
      </c>
      <c r="G135" s="20">
        <v>82979580</v>
      </c>
      <c r="H135" s="14">
        <v>81500000</v>
      </c>
      <c r="I135" s="14">
        <v>86470000</v>
      </c>
      <c r="J135" s="15" t="s">
        <v>465</v>
      </c>
      <c r="K135" s="15" t="s">
        <v>465</v>
      </c>
      <c r="L135" s="14">
        <v>68000000</v>
      </c>
      <c r="M135" s="14">
        <v>116355000</v>
      </c>
      <c r="N135" s="14">
        <f>MROUND(P135,100000)</f>
        <v>91300000</v>
      </c>
      <c r="O135" s="13">
        <v>91300000</v>
      </c>
      <c r="P135" s="22">
        <f>G135+(G135/10)</f>
        <v>91277538</v>
      </c>
      <c r="Q135" s="22">
        <f>G135+(G135*0.07)</f>
        <v>88788150.599999994</v>
      </c>
      <c r="R135" s="22">
        <f>G135+(G135*0.35)</f>
        <v>112022433</v>
      </c>
      <c r="S135" s="22">
        <f>G135+(G135*0.15)</f>
        <v>95426517</v>
      </c>
      <c r="T135" s="22">
        <f>G135+(G135*0.75)</f>
        <v>145214265</v>
      </c>
      <c r="U135" s="22">
        <f>G135+(G135*0.6)</f>
        <v>132767328</v>
      </c>
    </row>
    <row r="136" spans="1:21" s="16" customFormat="1" ht="23.45" customHeight="1" x14ac:dyDescent="0.45">
      <c r="A136" s="10">
        <v>135</v>
      </c>
      <c r="B136" s="3" t="s">
        <v>24</v>
      </c>
      <c r="C136" s="3" t="s">
        <v>110</v>
      </c>
      <c r="D136" s="11" t="s">
        <v>280</v>
      </c>
      <c r="E136" s="12">
        <v>2</v>
      </c>
      <c r="F136" s="13">
        <v>66900000</v>
      </c>
      <c r="G136" s="14">
        <v>60999730</v>
      </c>
      <c r="H136" s="14">
        <v>59500000</v>
      </c>
      <c r="I136" s="14">
        <v>63530000</v>
      </c>
      <c r="J136" s="14">
        <v>51350000</v>
      </c>
      <c r="K136" s="14">
        <v>68400000</v>
      </c>
      <c r="L136" s="14">
        <v>45339000</v>
      </c>
      <c r="M136" s="14">
        <v>69900000</v>
      </c>
      <c r="N136" s="14">
        <f>MROUND(P136,100000)</f>
        <v>67100000</v>
      </c>
      <c r="O136" s="13">
        <v>67100000</v>
      </c>
      <c r="P136" s="22">
        <f>G136+(G136/10)</f>
        <v>67099703</v>
      </c>
      <c r="Q136" s="22">
        <f>G136+(G136*0.07)</f>
        <v>65269711.100000001</v>
      </c>
      <c r="R136" s="22">
        <f>G136+(G136*0.35)</f>
        <v>82349635.5</v>
      </c>
      <c r="S136" s="22">
        <f>G136+(G136*0.15)</f>
        <v>70149689.5</v>
      </c>
      <c r="T136" s="22">
        <f>G136+(G136*0.75)</f>
        <v>106749527.5</v>
      </c>
      <c r="U136" s="22">
        <f>G136+(G136*0.6)</f>
        <v>97599568</v>
      </c>
    </row>
    <row r="137" spans="1:21" s="16" customFormat="1" ht="23.45" customHeight="1" x14ac:dyDescent="0.45">
      <c r="A137" s="17">
        <v>136</v>
      </c>
      <c r="B137" s="4" t="s">
        <v>24</v>
      </c>
      <c r="C137" s="4" t="s">
        <v>111</v>
      </c>
      <c r="D137" s="18" t="s">
        <v>281</v>
      </c>
      <c r="E137" s="19">
        <v>0</v>
      </c>
      <c r="F137" s="13">
        <v>67500000</v>
      </c>
      <c r="G137" s="20">
        <v>63030000</v>
      </c>
      <c r="H137" s="14">
        <v>56730000</v>
      </c>
      <c r="I137" s="14">
        <v>56730000</v>
      </c>
      <c r="J137" s="14">
        <v>40500000</v>
      </c>
      <c r="K137" s="14">
        <v>64500000</v>
      </c>
      <c r="L137" s="14">
        <v>40850000</v>
      </c>
      <c r="M137" s="14">
        <v>63030000</v>
      </c>
      <c r="N137" s="14">
        <f>MROUND(Q137,100000)</f>
        <v>67400000</v>
      </c>
      <c r="O137" s="13">
        <v>67400000</v>
      </c>
      <c r="P137" s="22">
        <f>G137+(G137/10)</f>
        <v>69333000</v>
      </c>
      <c r="Q137" s="22">
        <f>G137+(G137*0.07)</f>
        <v>67442100</v>
      </c>
      <c r="R137" s="22">
        <f>G137+(G137*0.35)</f>
        <v>85090500</v>
      </c>
      <c r="S137" s="22">
        <f>G137+(G137*0.15)</f>
        <v>72484500</v>
      </c>
      <c r="T137" s="22">
        <f>G137+(G137*0.75)</f>
        <v>110302500</v>
      </c>
      <c r="U137" s="22">
        <f>G137+(G137*0.6)</f>
        <v>100848000</v>
      </c>
    </row>
    <row r="138" spans="1:21" s="16" customFormat="1" ht="23.45" customHeight="1" x14ac:dyDescent="0.45">
      <c r="A138" s="10">
        <v>137</v>
      </c>
      <c r="B138" s="3" t="s">
        <v>24</v>
      </c>
      <c r="C138" s="3" t="s">
        <v>111</v>
      </c>
      <c r="D138" s="11" t="s">
        <v>282</v>
      </c>
      <c r="E138" s="12">
        <v>1</v>
      </c>
      <c r="F138" s="13">
        <v>67500000</v>
      </c>
      <c r="G138" s="14">
        <v>63030000</v>
      </c>
      <c r="H138" s="14">
        <v>47300000</v>
      </c>
      <c r="I138" s="14">
        <v>56730000</v>
      </c>
      <c r="J138" s="14">
        <v>40500000</v>
      </c>
      <c r="K138" s="14">
        <v>64500000</v>
      </c>
      <c r="L138" s="14">
        <v>40850000</v>
      </c>
      <c r="M138" s="14">
        <v>63030000</v>
      </c>
      <c r="N138" s="14">
        <f>MROUND(Q138,100000)</f>
        <v>67400000</v>
      </c>
      <c r="O138" s="26">
        <v>69000000</v>
      </c>
      <c r="P138" s="22">
        <f>G138+(G138/10)</f>
        <v>69333000</v>
      </c>
      <c r="Q138" s="22">
        <f>G138+(G138*0.07)</f>
        <v>67442100</v>
      </c>
      <c r="R138" s="22">
        <f>G138+(G138*0.35)</f>
        <v>85090500</v>
      </c>
      <c r="S138" s="22">
        <f>G138+(G138*0.15)</f>
        <v>72484500</v>
      </c>
      <c r="T138" s="22">
        <f>G138+(G138*0.75)</f>
        <v>110302500</v>
      </c>
      <c r="U138" s="22">
        <f>G138+(G138*0.6)</f>
        <v>100848000</v>
      </c>
    </row>
    <row r="139" spans="1:21" s="16" customFormat="1" ht="23.45" customHeight="1" x14ac:dyDescent="0.45">
      <c r="A139" s="17">
        <v>138</v>
      </c>
      <c r="B139" s="4" t="s">
        <v>24</v>
      </c>
      <c r="C139" s="4" t="s">
        <v>112</v>
      </c>
      <c r="D139" s="18" t="s">
        <v>283</v>
      </c>
      <c r="E139" s="19">
        <v>1</v>
      </c>
      <c r="F139" s="13">
        <v>0</v>
      </c>
      <c r="G139" s="20">
        <v>47000000</v>
      </c>
      <c r="H139" s="15" t="s">
        <v>465</v>
      </c>
      <c r="I139" s="15" t="s">
        <v>465</v>
      </c>
      <c r="J139" s="15" t="s">
        <v>465</v>
      </c>
      <c r="K139" s="15" t="s">
        <v>465</v>
      </c>
      <c r="L139" s="15" t="s">
        <v>465</v>
      </c>
      <c r="M139" s="15" t="s">
        <v>465</v>
      </c>
      <c r="N139" s="14">
        <f>MROUND(R139,100000)</f>
        <v>63500000</v>
      </c>
      <c r="O139" s="13">
        <v>63500000</v>
      </c>
      <c r="P139" s="22">
        <f>G139+(G139/10)</f>
        <v>51700000</v>
      </c>
      <c r="Q139" s="22">
        <f>G139+(G139*0.07)</f>
        <v>50290000</v>
      </c>
      <c r="R139" s="22">
        <f>G139+(G139*0.35)</f>
        <v>63450000</v>
      </c>
      <c r="S139" s="22">
        <f>G139+(G139*0.15)</f>
        <v>54050000</v>
      </c>
      <c r="T139" s="22">
        <f>G139+(G139*0.75)</f>
        <v>82250000</v>
      </c>
      <c r="U139" s="22">
        <f>G139+(G139*0.6)</f>
        <v>75200000</v>
      </c>
    </row>
    <row r="140" spans="1:21" s="16" customFormat="1" ht="23.45" customHeight="1" x14ac:dyDescent="0.45">
      <c r="A140" s="10">
        <v>139</v>
      </c>
      <c r="B140" s="3" t="s">
        <v>24</v>
      </c>
      <c r="C140" s="3" t="s">
        <v>106</v>
      </c>
      <c r="D140" s="11" t="s">
        <v>284</v>
      </c>
      <c r="E140" s="12">
        <v>1</v>
      </c>
      <c r="F140" s="13">
        <v>0</v>
      </c>
      <c r="G140" s="14">
        <v>34000000</v>
      </c>
      <c r="H140" s="14">
        <v>40160000</v>
      </c>
      <c r="I140" s="14">
        <v>40160000</v>
      </c>
      <c r="J140" s="14">
        <v>34000000</v>
      </c>
      <c r="K140" s="14">
        <v>55000000</v>
      </c>
      <c r="L140" s="14">
        <v>28000000</v>
      </c>
      <c r="M140" s="14">
        <v>51630000</v>
      </c>
      <c r="N140" s="14">
        <f t="shared" si="2"/>
        <v>39100000</v>
      </c>
      <c r="O140" s="26">
        <v>41000000</v>
      </c>
      <c r="P140" s="22">
        <f>G140+(G140/10)</f>
        <v>37400000</v>
      </c>
      <c r="Q140" s="22">
        <f>G140+(G140*0.07)</f>
        <v>36380000</v>
      </c>
      <c r="R140" s="22">
        <f>G140+(G140*0.35)</f>
        <v>45900000</v>
      </c>
      <c r="S140" s="22">
        <f>G140+(G140*0.15)</f>
        <v>39100000</v>
      </c>
      <c r="T140" s="22">
        <f>G140+(G140*0.75)</f>
        <v>59500000</v>
      </c>
      <c r="U140" s="22">
        <f>G140+(G140*0.6)</f>
        <v>54400000</v>
      </c>
    </row>
    <row r="141" spans="1:21" s="16" customFormat="1" ht="23.45" customHeight="1" x14ac:dyDescent="0.45">
      <c r="A141" s="17">
        <v>140</v>
      </c>
      <c r="B141" s="4" t="s">
        <v>24</v>
      </c>
      <c r="C141" s="4" t="s">
        <v>64</v>
      </c>
      <c r="D141" s="18" t="s">
        <v>285</v>
      </c>
      <c r="E141" s="19">
        <v>1</v>
      </c>
      <c r="F141" s="13">
        <v>62200000</v>
      </c>
      <c r="G141" s="20">
        <v>56000000</v>
      </c>
      <c r="H141" s="15" t="s">
        <v>465</v>
      </c>
      <c r="I141" s="15" t="s">
        <v>465</v>
      </c>
      <c r="J141" s="14">
        <v>49987000</v>
      </c>
      <c r="K141" s="14">
        <v>50000000</v>
      </c>
      <c r="L141" s="15" t="s">
        <v>465</v>
      </c>
      <c r="M141" s="15" t="s">
        <v>465</v>
      </c>
      <c r="N141" s="14">
        <f>MROUND(P141,100000)</f>
        <v>61600000</v>
      </c>
      <c r="O141" s="13">
        <v>61600000</v>
      </c>
      <c r="P141" s="22">
        <f>G141+(G141/10)</f>
        <v>61600000</v>
      </c>
      <c r="Q141" s="22">
        <f>G141+(G141*0.07)</f>
        <v>59920000</v>
      </c>
      <c r="R141" s="22">
        <f>G141+(G141*0.35)</f>
        <v>75600000</v>
      </c>
      <c r="S141" s="22">
        <f>G141+(G141*0.15)</f>
        <v>64400000</v>
      </c>
      <c r="T141" s="22">
        <f>G141+(G141*0.75)</f>
        <v>98000000</v>
      </c>
      <c r="U141" s="22">
        <f>G141+(G141*0.6)</f>
        <v>89600000</v>
      </c>
    </row>
    <row r="142" spans="1:21" s="16" customFormat="1" ht="37.5" x14ac:dyDescent="0.45">
      <c r="A142" s="10">
        <v>141</v>
      </c>
      <c r="B142" s="3" t="s">
        <v>24</v>
      </c>
      <c r="C142" s="3" t="s">
        <v>76</v>
      </c>
      <c r="D142" s="11" t="s">
        <v>286</v>
      </c>
      <c r="E142" s="12">
        <v>2</v>
      </c>
      <c r="F142" s="13">
        <v>0</v>
      </c>
      <c r="G142" s="14">
        <v>62290800</v>
      </c>
      <c r="H142" s="15" t="s">
        <v>465</v>
      </c>
      <c r="I142" s="15" t="s">
        <v>465</v>
      </c>
      <c r="J142" s="14">
        <v>64160000</v>
      </c>
      <c r="K142" s="14">
        <v>64160000</v>
      </c>
      <c r="L142" s="14">
        <v>47500000</v>
      </c>
      <c r="M142" s="14">
        <v>65000000</v>
      </c>
      <c r="N142" s="14">
        <f>MROUND(Q142,100000)</f>
        <v>66700000</v>
      </c>
      <c r="O142" s="13">
        <v>66700000</v>
      </c>
      <c r="P142" s="22">
        <f>G142+(G142/10)</f>
        <v>68519880</v>
      </c>
      <c r="Q142" s="22">
        <f>G142+(G142*0.07)</f>
        <v>66651156</v>
      </c>
      <c r="R142" s="22">
        <f>G142+(G142*0.35)</f>
        <v>84092580</v>
      </c>
      <c r="S142" s="22">
        <f>G142+(G142*0.15)</f>
        <v>71634420</v>
      </c>
      <c r="T142" s="22">
        <f>G142+(G142*0.75)</f>
        <v>109008900</v>
      </c>
      <c r="U142" s="22">
        <f>G142+(G142*0.6)</f>
        <v>99665280</v>
      </c>
    </row>
    <row r="143" spans="1:21" s="16" customFormat="1" ht="37.5" x14ac:dyDescent="0.45">
      <c r="A143" s="17">
        <v>142</v>
      </c>
      <c r="B143" s="4" t="s">
        <v>24</v>
      </c>
      <c r="C143" s="4" t="s">
        <v>76</v>
      </c>
      <c r="D143" s="18" t="s">
        <v>287</v>
      </c>
      <c r="E143" s="19">
        <v>2</v>
      </c>
      <c r="F143" s="13">
        <v>0</v>
      </c>
      <c r="G143" s="20">
        <v>62290800</v>
      </c>
      <c r="H143" s="15" t="s">
        <v>465</v>
      </c>
      <c r="I143" s="15" t="s">
        <v>465</v>
      </c>
      <c r="J143" s="14">
        <v>55870000</v>
      </c>
      <c r="K143" s="14">
        <v>68000000</v>
      </c>
      <c r="L143" s="14">
        <v>47500000</v>
      </c>
      <c r="M143" s="14">
        <v>65000000</v>
      </c>
      <c r="N143" s="14">
        <f>MROUND(Q143,100000)</f>
        <v>66700000</v>
      </c>
      <c r="O143" s="13">
        <v>66700000</v>
      </c>
      <c r="P143" s="22">
        <f>G143+(G143/10)</f>
        <v>68519880</v>
      </c>
      <c r="Q143" s="22">
        <f>G143+(G143*0.07)</f>
        <v>66651156</v>
      </c>
      <c r="R143" s="22">
        <f>G143+(G143*0.35)</f>
        <v>84092580</v>
      </c>
      <c r="S143" s="22">
        <f>G143+(G143*0.15)</f>
        <v>71634420</v>
      </c>
      <c r="T143" s="22">
        <f>G143+(G143*0.75)</f>
        <v>109008900</v>
      </c>
      <c r="U143" s="22">
        <f>G143+(G143*0.6)</f>
        <v>99665280</v>
      </c>
    </row>
    <row r="144" spans="1:21" s="16" customFormat="1" ht="23.45" customHeight="1" x14ac:dyDescent="0.45">
      <c r="A144" s="10">
        <v>143</v>
      </c>
      <c r="B144" s="3" t="s">
        <v>25</v>
      </c>
      <c r="C144" s="3" t="s">
        <v>65</v>
      </c>
      <c r="D144" s="11" t="s">
        <v>288</v>
      </c>
      <c r="E144" s="12">
        <v>1</v>
      </c>
      <c r="F144" s="13">
        <v>121000000</v>
      </c>
      <c r="G144" s="14">
        <v>95000000</v>
      </c>
      <c r="H144" s="14">
        <v>118000000</v>
      </c>
      <c r="I144" s="14">
        <v>123000000</v>
      </c>
      <c r="J144" s="14">
        <v>94500000</v>
      </c>
      <c r="K144" s="14">
        <v>140500000</v>
      </c>
      <c r="L144" s="14">
        <v>85000000</v>
      </c>
      <c r="M144" s="14">
        <v>155450000</v>
      </c>
      <c r="N144" s="14">
        <f>MROUND(R144,100000)</f>
        <v>128300000</v>
      </c>
      <c r="O144" s="26">
        <v>125000000</v>
      </c>
      <c r="P144" s="22">
        <f>G144+(G144/10)</f>
        <v>104500000</v>
      </c>
      <c r="Q144" s="22">
        <f>G144+(G144*0.07)</f>
        <v>101650000</v>
      </c>
      <c r="R144" s="22">
        <f>G144+(G144*0.35)</f>
        <v>128250000</v>
      </c>
      <c r="S144" s="22">
        <f>G144+(G144*0.15)</f>
        <v>109250000</v>
      </c>
      <c r="T144" s="22">
        <f>G144+(G144*0.75)</f>
        <v>166250000</v>
      </c>
      <c r="U144" s="22">
        <f>G144+(G144*0.6)</f>
        <v>152000000</v>
      </c>
    </row>
    <row r="145" spans="1:21" s="16" customFormat="1" ht="23.45" customHeight="1" x14ac:dyDescent="0.45">
      <c r="A145" s="17">
        <v>144</v>
      </c>
      <c r="B145" s="4" t="s">
        <v>26</v>
      </c>
      <c r="C145" s="4" t="s">
        <v>62</v>
      </c>
      <c r="D145" s="18" t="s">
        <v>289</v>
      </c>
      <c r="E145" s="19">
        <v>1</v>
      </c>
      <c r="F145" s="13">
        <v>51200000</v>
      </c>
      <c r="G145" s="20">
        <v>46179816</v>
      </c>
      <c r="H145" s="14">
        <v>47000000</v>
      </c>
      <c r="I145" s="14">
        <v>47000000</v>
      </c>
      <c r="J145" s="14">
        <v>44200000</v>
      </c>
      <c r="K145" s="14">
        <v>57028000</v>
      </c>
      <c r="L145" s="14">
        <v>44200000</v>
      </c>
      <c r="M145" s="14">
        <v>80488000</v>
      </c>
      <c r="N145" s="14">
        <f t="shared" si="2"/>
        <v>53100000</v>
      </c>
      <c r="O145" s="13">
        <v>53100000</v>
      </c>
      <c r="P145" s="22">
        <f>G145+(G145/10)</f>
        <v>50797797.600000001</v>
      </c>
      <c r="Q145" s="22">
        <f>G145+(G145*0.07)</f>
        <v>49412403.119999997</v>
      </c>
      <c r="R145" s="22">
        <f>G145+(G145*0.35)</f>
        <v>62342751.600000001</v>
      </c>
      <c r="S145" s="22">
        <f>G145+(G145*0.15)</f>
        <v>53106788.399999999</v>
      </c>
      <c r="T145" s="22">
        <f>G145+(G145*0.75)</f>
        <v>80814678</v>
      </c>
      <c r="U145" s="22">
        <f>G145+(G145*0.6)</f>
        <v>73887705.599999994</v>
      </c>
    </row>
    <row r="146" spans="1:21" s="16" customFormat="1" ht="23.45" customHeight="1" x14ac:dyDescent="0.45">
      <c r="A146" s="10">
        <v>145</v>
      </c>
      <c r="B146" s="3" t="s">
        <v>26</v>
      </c>
      <c r="C146" s="3" t="s">
        <v>96</v>
      </c>
      <c r="D146" s="11" t="s">
        <v>290</v>
      </c>
      <c r="E146" s="12">
        <v>2</v>
      </c>
      <c r="F146" s="13">
        <v>38500000</v>
      </c>
      <c r="G146" s="14">
        <v>29190745</v>
      </c>
      <c r="H146" s="14">
        <v>36000000</v>
      </c>
      <c r="I146" s="14">
        <v>37000000</v>
      </c>
      <c r="J146" s="14">
        <v>30250000</v>
      </c>
      <c r="K146" s="14">
        <v>60000000</v>
      </c>
      <c r="L146" s="14">
        <v>30150000</v>
      </c>
      <c r="M146" s="14">
        <v>46000000</v>
      </c>
      <c r="N146" s="14">
        <f>MROUND(R146,100000)</f>
        <v>39400000</v>
      </c>
      <c r="O146" s="13">
        <v>39400000</v>
      </c>
      <c r="P146" s="22">
        <f>G146+(G146/10)</f>
        <v>32109819.5</v>
      </c>
      <c r="Q146" s="22">
        <f>G146+(G146*0.07)</f>
        <v>31234097.149999999</v>
      </c>
      <c r="R146" s="22">
        <f>G146+(G146*0.35)</f>
        <v>39407505.75</v>
      </c>
      <c r="S146" s="22">
        <f>G146+(G146*0.15)</f>
        <v>33569356.75</v>
      </c>
      <c r="T146" s="22">
        <f>G146+(G146*0.75)</f>
        <v>51083803.75</v>
      </c>
      <c r="U146" s="22">
        <f>G146+(G146*0.6)</f>
        <v>46705192</v>
      </c>
    </row>
    <row r="147" spans="1:21" s="16" customFormat="1" ht="23.45" customHeight="1" x14ac:dyDescent="0.45">
      <c r="A147" s="17">
        <v>146</v>
      </c>
      <c r="B147" s="4" t="s">
        <v>26</v>
      </c>
      <c r="C147" s="4" t="s">
        <v>65</v>
      </c>
      <c r="D147" s="18" t="s">
        <v>291</v>
      </c>
      <c r="E147" s="19">
        <v>1</v>
      </c>
      <c r="F147" s="13">
        <v>0</v>
      </c>
      <c r="G147" s="20">
        <v>43000000</v>
      </c>
      <c r="H147" s="14">
        <v>41861900</v>
      </c>
      <c r="I147" s="14">
        <v>41880000</v>
      </c>
      <c r="J147" s="14">
        <v>35000000</v>
      </c>
      <c r="K147" s="14">
        <v>51000000</v>
      </c>
      <c r="L147" s="14">
        <v>28500000</v>
      </c>
      <c r="M147" s="14">
        <v>51000000</v>
      </c>
      <c r="N147" s="14">
        <f t="shared" si="2"/>
        <v>49500000</v>
      </c>
      <c r="O147" s="13">
        <v>49500000</v>
      </c>
      <c r="P147" s="22">
        <f>G147+(G147/10)</f>
        <v>47300000</v>
      </c>
      <c r="Q147" s="22">
        <f>G147+(G147*0.07)</f>
        <v>46010000</v>
      </c>
      <c r="R147" s="22">
        <f>G147+(G147*0.35)</f>
        <v>58050000</v>
      </c>
      <c r="S147" s="22">
        <f>G147+(G147*0.15)</f>
        <v>49450000</v>
      </c>
      <c r="T147" s="22">
        <f>G147+(G147*0.75)</f>
        <v>75250000</v>
      </c>
      <c r="U147" s="22">
        <f>G147+(G147*0.6)</f>
        <v>68800000</v>
      </c>
    </row>
    <row r="148" spans="1:21" s="16" customFormat="1" ht="23.45" customHeight="1" x14ac:dyDescent="0.45">
      <c r="A148" s="10">
        <v>147</v>
      </c>
      <c r="B148" s="3" t="s">
        <v>26</v>
      </c>
      <c r="C148" s="3" t="s">
        <v>65</v>
      </c>
      <c r="D148" s="11" t="s">
        <v>292</v>
      </c>
      <c r="E148" s="12">
        <v>1</v>
      </c>
      <c r="F148" s="13">
        <v>0</v>
      </c>
      <c r="G148" s="14">
        <v>46000000</v>
      </c>
      <c r="H148" s="14">
        <v>43000000</v>
      </c>
      <c r="I148" s="14">
        <v>44500000</v>
      </c>
      <c r="J148" s="14">
        <v>34640000</v>
      </c>
      <c r="K148" s="14">
        <v>56000000</v>
      </c>
      <c r="L148" s="14">
        <v>30000000</v>
      </c>
      <c r="M148" s="14">
        <v>60255000</v>
      </c>
      <c r="N148" s="14">
        <f>MROUND(P148,100000)</f>
        <v>50600000</v>
      </c>
      <c r="O148" s="13">
        <v>50600000</v>
      </c>
      <c r="P148" s="22">
        <f>G148+(G148/10)</f>
        <v>50600000</v>
      </c>
      <c r="Q148" s="22">
        <f>G148+(G148*0.07)</f>
        <v>49220000</v>
      </c>
      <c r="R148" s="22">
        <f>G148+(G148*0.35)</f>
        <v>62100000</v>
      </c>
      <c r="S148" s="22">
        <f>G148+(G148*0.15)</f>
        <v>52900000</v>
      </c>
      <c r="T148" s="22">
        <f>G148+(G148*0.75)</f>
        <v>80500000</v>
      </c>
      <c r="U148" s="22">
        <f>G148+(G148*0.6)</f>
        <v>73600000</v>
      </c>
    </row>
    <row r="149" spans="1:21" s="16" customFormat="1" ht="23.45" customHeight="1" x14ac:dyDescent="0.45">
      <c r="A149" s="17">
        <v>148</v>
      </c>
      <c r="B149" s="4" t="s">
        <v>26</v>
      </c>
      <c r="C149" s="4" t="s">
        <v>73</v>
      </c>
      <c r="D149" s="18" t="s">
        <v>293</v>
      </c>
      <c r="E149" s="19">
        <v>1</v>
      </c>
      <c r="F149" s="13">
        <v>0</v>
      </c>
      <c r="G149" s="20">
        <v>39000000</v>
      </c>
      <c r="H149" s="14">
        <v>35931300</v>
      </c>
      <c r="I149" s="14">
        <v>36450000</v>
      </c>
      <c r="J149" s="14">
        <v>33890000</v>
      </c>
      <c r="K149" s="14">
        <v>37000000</v>
      </c>
      <c r="L149" s="14">
        <v>27500000</v>
      </c>
      <c r="M149" s="14">
        <v>56000000</v>
      </c>
      <c r="N149" s="14">
        <f>MROUND(P149,100000)</f>
        <v>42900000</v>
      </c>
      <c r="O149" s="13">
        <v>42900000</v>
      </c>
      <c r="P149" s="22">
        <f>G149+(G149/10)</f>
        <v>42900000</v>
      </c>
      <c r="Q149" s="22">
        <f>G149+(G149*0.07)</f>
        <v>41730000</v>
      </c>
      <c r="R149" s="22">
        <f>G149+(G149*0.35)</f>
        <v>52650000</v>
      </c>
      <c r="S149" s="22">
        <f>G149+(G149*0.15)</f>
        <v>44850000</v>
      </c>
      <c r="T149" s="22">
        <f>G149+(G149*0.75)</f>
        <v>68250000</v>
      </c>
      <c r="U149" s="22">
        <f>G149+(G149*0.6)</f>
        <v>62400000</v>
      </c>
    </row>
    <row r="150" spans="1:21" s="16" customFormat="1" ht="23.45" customHeight="1" x14ac:dyDescent="0.45">
      <c r="A150" s="10">
        <v>149</v>
      </c>
      <c r="B150" s="3" t="s">
        <v>26</v>
      </c>
      <c r="C150" s="3" t="s">
        <v>113</v>
      </c>
      <c r="D150" s="11" t="s">
        <v>294</v>
      </c>
      <c r="E150" s="12">
        <v>1</v>
      </c>
      <c r="F150" s="13">
        <v>0</v>
      </c>
      <c r="G150" s="14">
        <v>40000000</v>
      </c>
      <c r="H150" s="15" t="s">
        <v>465</v>
      </c>
      <c r="I150" s="15" t="s">
        <v>465</v>
      </c>
      <c r="J150" s="15" t="s">
        <v>465</v>
      </c>
      <c r="K150" s="15" t="s">
        <v>465</v>
      </c>
      <c r="L150" s="15" t="s">
        <v>465</v>
      </c>
      <c r="M150" s="15" t="s">
        <v>465</v>
      </c>
      <c r="N150" s="14">
        <f>MROUND(R150,100000)</f>
        <v>54000000</v>
      </c>
      <c r="O150" s="13">
        <v>54000000</v>
      </c>
      <c r="P150" s="22">
        <f>G150+(G150/10)</f>
        <v>44000000</v>
      </c>
      <c r="Q150" s="22">
        <f>G150+(G150*0.07)</f>
        <v>42800000</v>
      </c>
      <c r="R150" s="22">
        <f>G150+(G150*0.35)</f>
        <v>54000000</v>
      </c>
      <c r="S150" s="22">
        <f>G150+(G150*0.15)</f>
        <v>46000000</v>
      </c>
      <c r="T150" s="22">
        <f>G150+(G150*0.75)</f>
        <v>70000000</v>
      </c>
      <c r="U150" s="22">
        <f>G150+(G150*0.6)</f>
        <v>64000000</v>
      </c>
    </row>
    <row r="151" spans="1:21" s="16" customFormat="1" ht="23.45" customHeight="1" x14ac:dyDescent="0.45">
      <c r="A151" s="17">
        <v>150</v>
      </c>
      <c r="B151" s="4" t="s">
        <v>26</v>
      </c>
      <c r="C151" s="4" t="s">
        <v>114</v>
      </c>
      <c r="D151" s="18" t="s">
        <v>295</v>
      </c>
      <c r="E151" s="19">
        <v>1</v>
      </c>
      <c r="F151" s="13">
        <v>0</v>
      </c>
      <c r="G151" s="20">
        <v>36000000</v>
      </c>
      <c r="H151" s="15" t="s">
        <v>465</v>
      </c>
      <c r="I151" s="15" t="s">
        <v>465</v>
      </c>
      <c r="J151" s="14">
        <v>37980000</v>
      </c>
      <c r="K151" s="14">
        <v>59000000</v>
      </c>
      <c r="L151" s="14">
        <v>34500000</v>
      </c>
      <c r="M151" s="14">
        <v>59000000</v>
      </c>
      <c r="N151" s="14">
        <f t="shared" si="2"/>
        <v>41400000</v>
      </c>
      <c r="O151" s="13">
        <v>41400000</v>
      </c>
      <c r="P151" s="22">
        <f>G151+(G151/10)</f>
        <v>39600000</v>
      </c>
      <c r="Q151" s="22">
        <f>G151+(G151*0.07)</f>
        <v>38520000</v>
      </c>
      <c r="R151" s="22">
        <f>G151+(G151*0.35)</f>
        <v>48600000</v>
      </c>
      <c r="S151" s="22">
        <f>G151+(G151*0.15)</f>
        <v>41400000</v>
      </c>
      <c r="T151" s="22">
        <f>G151+(G151*0.75)</f>
        <v>63000000</v>
      </c>
      <c r="U151" s="22">
        <f>G151+(G151*0.6)</f>
        <v>57600000</v>
      </c>
    </row>
    <row r="152" spans="1:21" s="16" customFormat="1" ht="23.45" customHeight="1" x14ac:dyDescent="0.45">
      <c r="A152" s="10">
        <v>151</v>
      </c>
      <c r="B152" s="3" t="s">
        <v>26</v>
      </c>
      <c r="C152" s="3" t="s">
        <v>114</v>
      </c>
      <c r="D152" s="11" t="s">
        <v>296</v>
      </c>
      <c r="E152" s="12">
        <v>1</v>
      </c>
      <c r="F152" s="13">
        <v>39100000</v>
      </c>
      <c r="G152" s="14">
        <v>21000000</v>
      </c>
      <c r="H152" s="15" t="s">
        <v>465</v>
      </c>
      <c r="I152" s="15" t="s">
        <v>465</v>
      </c>
      <c r="J152" s="14">
        <v>37980000</v>
      </c>
      <c r="K152" s="14">
        <v>59000000</v>
      </c>
      <c r="L152" s="14">
        <v>34500000</v>
      </c>
      <c r="M152" s="14">
        <v>59000000</v>
      </c>
      <c r="N152" s="14">
        <v>49000000</v>
      </c>
      <c r="O152" s="13">
        <v>49000000</v>
      </c>
      <c r="P152" s="22">
        <f>G152+(G152/10)</f>
        <v>23100000</v>
      </c>
      <c r="Q152" s="22">
        <f>G152+(G152*0.07)</f>
        <v>22470000</v>
      </c>
      <c r="R152" s="22">
        <f>G152+(G152*0.35)</f>
        <v>28350000</v>
      </c>
      <c r="S152" s="22">
        <f>G152+(G152*0.15)</f>
        <v>24150000</v>
      </c>
      <c r="T152" s="22">
        <f>G152+(G152*0.75)</f>
        <v>36750000</v>
      </c>
      <c r="U152" s="22">
        <f>G152+(G152*0.6)</f>
        <v>33600000</v>
      </c>
    </row>
    <row r="153" spans="1:21" s="16" customFormat="1" ht="23.45" customHeight="1" x14ac:dyDescent="0.45">
      <c r="A153" s="17">
        <v>152</v>
      </c>
      <c r="B153" s="4" t="s">
        <v>26</v>
      </c>
      <c r="C153" s="4" t="s">
        <v>106</v>
      </c>
      <c r="D153" s="18" t="s">
        <v>297</v>
      </c>
      <c r="E153" s="19">
        <v>1</v>
      </c>
      <c r="F153" s="13">
        <v>0</v>
      </c>
      <c r="G153" s="20">
        <v>43000000</v>
      </c>
      <c r="H153" s="14">
        <v>47500000</v>
      </c>
      <c r="I153" s="14">
        <v>47500000</v>
      </c>
      <c r="J153" s="14">
        <v>33900000</v>
      </c>
      <c r="K153" s="14">
        <v>46950000</v>
      </c>
      <c r="L153" s="14">
        <v>31000000</v>
      </c>
      <c r="M153" s="14">
        <v>51500000</v>
      </c>
      <c r="N153" s="14">
        <f t="shared" si="2"/>
        <v>49500000</v>
      </c>
      <c r="O153" s="13">
        <v>49500000</v>
      </c>
      <c r="P153" s="22">
        <f>G153+(G153/10)</f>
        <v>47300000</v>
      </c>
      <c r="Q153" s="22">
        <f>G153+(G153*0.07)</f>
        <v>46010000</v>
      </c>
      <c r="R153" s="22">
        <f>G153+(G153*0.35)</f>
        <v>58050000</v>
      </c>
      <c r="S153" s="22">
        <f>G153+(G153*0.15)</f>
        <v>49450000</v>
      </c>
      <c r="T153" s="22">
        <f>G153+(G153*0.75)</f>
        <v>75250000</v>
      </c>
      <c r="U153" s="22">
        <f>G153+(G153*0.6)</f>
        <v>68800000</v>
      </c>
    </row>
    <row r="154" spans="1:21" s="16" customFormat="1" ht="23.45" customHeight="1" x14ac:dyDescent="0.45">
      <c r="A154" s="10">
        <v>153</v>
      </c>
      <c r="B154" s="3" t="s">
        <v>26</v>
      </c>
      <c r="C154" s="3" t="s">
        <v>106</v>
      </c>
      <c r="D154" s="11" t="s">
        <v>298</v>
      </c>
      <c r="E154" s="12">
        <v>1</v>
      </c>
      <c r="F154" s="13">
        <v>0</v>
      </c>
      <c r="G154" s="14">
        <v>44000000</v>
      </c>
      <c r="H154" s="14">
        <v>49350000</v>
      </c>
      <c r="I154" s="14">
        <v>49350000</v>
      </c>
      <c r="J154" s="14">
        <v>35870000</v>
      </c>
      <c r="K154" s="14">
        <v>75000000</v>
      </c>
      <c r="L154" s="15" t="s">
        <v>465</v>
      </c>
      <c r="M154" s="15" t="s">
        <v>465</v>
      </c>
      <c r="N154" s="14">
        <f>MROUND(P154,100000)</f>
        <v>48400000</v>
      </c>
      <c r="O154" s="26">
        <v>49500000</v>
      </c>
      <c r="P154" s="22">
        <f>G154+(G154/10)</f>
        <v>48400000</v>
      </c>
      <c r="Q154" s="22">
        <f>G154+(G154*0.07)</f>
        <v>47080000</v>
      </c>
      <c r="R154" s="22">
        <f>G154+(G154*0.35)</f>
        <v>59400000</v>
      </c>
      <c r="S154" s="22">
        <f>G154+(G154*0.15)</f>
        <v>50600000</v>
      </c>
      <c r="T154" s="22">
        <f>G154+(G154*0.75)</f>
        <v>77000000</v>
      </c>
      <c r="U154" s="22">
        <f>G154+(G154*0.6)</f>
        <v>70400000</v>
      </c>
    </row>
    <row r="155" spans="1:21" s="16" customFormat="1" ht="23.45" customHeight="1" x14ac:dyDescent="0.45">
      <c r="A155" s="17">
        <v>154</v>
      </c>
      <c r="B155" s="4" t="s">
        <v>26</v>
      </c>
      <c r="C155" s="4" t="s">
        <v>101</v>
      </c>
      <c r="D155" s="18" t="s">
        <v>299</v>
      </c>
      <c r="E155" s="19">
        <v>2</v>
      </c>
      <c r="F155" s="13">
        <v>40500000</v>
      </c>
      <c r="G155" s="20">
        <v>33000000</v>
      </c>
      <c r="H155" s="14">
        <v>39700000</v>
      </c>
      <c r="I155" s="14">
        <v>42500000</v>
      </c>
      <c r="J155" s="14">
        <v>31738570</v>
      </c>
      <c r="K155" s="14">
        <v>59000000</v>
      </c>
      <c r="L155" s="14">
        <v>31000000</v>
      </c>
      <c r="M155" s="14">
        <v>58000000</v>
      </c>
      <c r="N155" s="14">
        <v>44500000</v>
      </c>
      <c r="O155" s="13">
        <v>44500000</v>
      </c>
      <c r="P155" s="22">
        <f>G155+(G155/10)</f>
        <v>36300000</v>
      </c>
      <c r="Q155" s="22">
        <f>G155+(G155*0.07)</f>
        <v>35310000</v>
      </c>
      <c r="R155" s="22">
        <f>G155+(G155*0.35)</f>
        <v>44550000</v>
      </c>
      <c r="S155" s="22">
        <f>G155+(G155*0.15)</f>
        <v>37950000</v>
      </c>
      <c r="T155" s="22">
        <f>G155+(G155*0.75)</f>
        <v>57750000</v>
      </c>
      <c r="U155" s="22">
        <f>G155+(G155*0.6)</f>
        <v>52800000</v>
      </c>
    </row>
    <row r="156" spans="1:21" s="16" customFormat="1" ht="23.45" customHeight="1" x14ac:dyDescent="0.45">
      <c r="A156" s="10">
        <v>155</v>
      </c>
      <c r="B156" s="3" t="s">
        <v>27</v>
      </c>
      <c r="C156" s="3" t="s">
        <v>115</v>
      </c>
      <c r="D156" s="11" t="s">
        <v>300</v>
      </c>
      <c r="E156" s="12">
        <v>1</v>
      </c>
      <c r="F156" s="13">
        <v>19000000</v>
      </c>
      <c r="G156" s="14">
        <v>9400000</v>
      </c>
      <c r="H156" s="15" t="s">
        <v>465</v>
      </c>
      <c r="I156" s="15" t="s">
        <v>465</v>
      </c>
      <c r="J156" s="15" t="s">
        <v>466</v>
      </c>
      <c r="K156" s="15" t="s">
        <v>466</v>
      </c>
      <c r="L156" s="15" t="s">
        <v>465</v>
      </c>
      <c r="M156" s="15" t="s">
        <v>465</v>
      </c>
      <c r="N156" s="14">
        <v>20000000</v>
      </c>
      <c r="O156" s="13">
        <v>20000000</v>
      </c>
      <c r="P156" s="22">
        <f>G156+(G156/10)</f>
        <v>10340000</v>
      </c>
      <c r="Q156" s="22">
        <f>G156+(G156*0.07)</f>
        <v>10058000</v>
      </c>
      <c r="R156" s="22">
        <f>G156+(G156*0.35)</f>
        <v>12690000</v>
      </c>
      <c r="S156" s="22">
        <f>G156+(G156*0.15)</f>
        <v>10810000</v>
      </c>
      <c r="T156" s="22">
        <f>G156+(G156*0.75)</f>
        <v>16450000</v>
      </c>
      <c r="U156" s="22">
        <f>G156+(G156*0.6)</f>
        <v>15040000</v>
      </c>
    </row>
    <row r="157" spans="1:21" s="16" customFormat="1" ht="23.45" customHeight="1" x14ac:dyDescent="0.45">
      <c r="A157" s="17">
        <v>156</v>
      </c>
      <c r="B157" s="4" t="s">
        <v>28</v>
      </c>
      <c r="C157" s="4" t="s">
        <v>116</v>
      </c>
      <c r="D157" s="18" t="s">
        <v>301</v>
      </c>
      <c r="E157" s="19">
        <v>1</v>
      </c>
      <c r="F157" s="13">
        <v>360000000</v>
      </c>
      <c r="G157" s="20">
        <v>92000000</v>
      </c>
      <c r="H157" s="15" t="s">
        <v>465</v>
      </c>
      <c r="I157" s="15" t="s">
        <v>465</v>
      </c>
      <c r="J157" s="14">
        <v>320000000</v>
      </c>
      <c r="K157" s="14">
        <v>366670000</v>
      </c>
      <c r="L157" s="14">
        <v>319000000</v>
      </c>
      <c r="M157" s="14">
        <v>365000000</v>
      </c>
      <c r="N157" s="14">
        <v>362000000</v>
      </c>
      <c r="O157" s="28">
        <v>368000000</v>
      </c>
      <c r="P157" s="22">
        <f>G157+(G157/10)</f>
        <v>101200000</v>
      </c>
      <c r="Q157" s="22">
        <f>G157+(G157*0.07)</f>
        <v>98440000</v>
      </c>
      <c r="R157" s="22">
        <f>G157+(G157*0.35)</f>
        <v>124200000</v>
      </c>
      <c r="S157" s="22">
        <f>G157+(G157*0.15)</f>
        <v>105800000</v>
      </c>
      <c r="T157" s="22">
        <f>G157+(G157*0.75)</f>
        <v>161000000</v>
      </c>
      <c r="U157" s="22">
        <f>G157+(G157*0.6)</f>
        <v>147200000</v>
      </c>
    </row>
    <row r="158" spans="1:21" s="16" customFormat="1" ht="23.45" customHeight="1" x14ac:dyDescent="0.45">
      <c r="A158" s="10">
        <v>157</v>
      </c>
      <c r="B158" s="3" t="s">
        <v>28</v>
      </c>
      <c r="C158" s="3" t="s">
        <v>59</v>
      </c>
      <c r="D158" s="11" t="s">
        <v>302</v>
      </c>
      <c r="E158" s="12">
        <v>2</v>
      </c>
      <c r="F158" s="13">
        <v>46800000</v>
      </c>
      <c r="G158" s="14">
        <v>39862385</v>
      </c>
      <c r="H158" s="14">
        <v>45800000</v>
      </c>
      <c r="I158" s="14">
        <v>48500000</v>
      </c>
      <c r="J158" s="14">
        <v>39487000</v>
      </c>
      <c r="K158" s="14">
        <v>58230000</v>
      </c>
      <c r="L158" s="14">
        <v>35000000</v>
      </c>
      <c r="M158" s="14">
        <v>56750000</v>
      </c>
      <c r="N158" s="14">
        <v>48900000</v>
      </c>
      <c r="O158" s="13">
        <v>48900000</v>
      </c>
      <c r="P158" s="22">
        <f>G158+(G158/10)</f>
        <v>43848623.5</v>
      </c>
      <c r="Q158" s="22">
        <f>G158+(G158*0.07)</f>
        <v>42652751.950000003</v>
      </c>
      <c r="R158" s="22">
        <f>G158+(G158*0.35)</f>
        <v>53814219.75</v>
      </c>
      <c r="S158" s="22">
        <f>G158+(G158*0.15)</f>
        <v>45841742.75</v>
      </c>
      <c r="T158" s="22">
        <f>G158+(G158*0.75)</f>
        <v>69759173.75</v>
      </c>
      <c r="U158" s="22">
        <f>G158+(G158*0.6)</f>
        <v>63779816</v>
      </c>
    </row>
    <row r="159" spans="1:21" s="16" customFormat="1" ht="23.45" customHeight="1" x14ac:dyDescent="0.45">
      <c r="A159" s="17">
        <v>158</v>
      </c>
      <c r="B159" s="4" t="s">
        <v>28</v>
      </c>
      <c r="C159" s="4" t="s">
        <v>117</v>
      </c>
      <c r="D159" s="18" t="s">
        <v>303</v>
      </c>
      <c r="E159" s="19">
        <v>1</v>
      </c>
      <c r="F159" s="13">
        <v>96000000</v>
      </c>
      <c r="G159" s="20">
        <v>46000000</v>
      </c>
      <c r="H159" s="15" t="s">
        <v>465</v>
      </c>
      <c r="I159" s="15" t="s">
        <v>465</v>
      </c>
      <c r="J159" s="14">
        <v>63500000</v>
      </c>
      <c r="K159" s="14">
        <v>218500000</v>
      </c>
      <c r="L159" s="14">
        <v>94000000</v>
      </c>
      <c r="M159" s="14">
        <v>94000000</v>
      </c>
      <c r="N159" s="14">
        <v>94000000</v>
      </c>
      <c r="O159" s="13">
        <v>94000000</v>
      </c>
      <c r="P159" s="22">
        <f>G159+(G159/10)</f>
        <v>50600000</v>
      </c>
      <c r="Q159" s="22">
        <f>G159+(G159*0.07)</f>
        <v>49220000</v>
      </c>
      <c r="R159" s="22">
        <f>G159+(G159*0.35)</f>
        <v>62100000</v>
      </c>
      <c r="S159" s="22">
        <f>G159+(G159*0.15)</f>
        <v>52900000</v>
      </c>
      <c r="T159" s="22">
        <f>G159+(G159*0.75)</f>
        <v>80500000</v>
      </c>
      <c r="U159" s="22">
        <f>G159+(G159*0.6)</f>
        <v>73600000</v>
      </c>
    </row>
    <row r="160" spans="1:21" s="16" customFormat="1" ht="23.45" customHeight="1" x14ac:dyDescent="0.45">
      <c r="A160" s="10">
        <v>159</v>
      </c>
      <c r="B160" s="3" t="s">
        <v>28</v>
      </c>
      <c r="C160" s="3" t="s">
        <v>118</v>
      </c>
      <c r="D160" s="11" t="s">
        <v>304</v>
      </c>
      <c r="E160" s="12">
        <v>1</v>
      </c>
      <c r="F160" s="13">
        <v>71000000</v>
      </c>
      <c r="G160" s="14">
        <v>59000000</v>
      </c>
      <c r="H160" s="14">
        <v>70000000</v>
      </c>
      <c r="I160" s="14">
        <v>72500000</v>
      </c>
      <c r="J160" s="14">
        <v>60600000</v>
      </c>
      <c r="K160" s="14">
        <v>75000000</v>
      </c>
      <c r="L160" s="14">
        <v>60600000</v>
      </c>
      <c r="M160" s="14">
        <v>83000000</v>
      </c>
      <c r="N160" s="14">
        <v>73000000</v>
      </c>
      <c r="O160" s="13">
        <v>73000000</v>
      </c>
      <c r="P160" s="22">
        <f>G160+(G160/10)</f>
        <v>64900000</v>
      </c>
      <c r="Q160" s="22">
        <f>G160+(G160*0.07)</f>
        <v>63130000</v>
      </c>
      <c r="R160" s="22">
        <f>G160+(G160*0.35)</f>
        <v>79650000</v>
      </c>
      <c r="S160" s="22">
        <f>G160+(G160*0.15)</f>
        <v>67850000</v>
      </c>
      <c r="T160" s="22">
        <f>G160+(G160*0.75)</f>
        <v>103250000</v>
      </c>
      <c r="U160" s="22">
        <f>G160+(G160*0.6)</f>
        <v>94400000</v>
      </c>
    </row>
    <row r="161" spans="1:21" s="16" customFormat="1" ht="23.45" customHeight="1" x14ac:dyDescent="0.45">
      <c r="A161" s="17">
        <v>160</v>
      </c>
      <c r="B161" s="4" t="s">
        <v>28</v>
      </c>
      <c r="C161" s="4" t="s">
        <v>119</v>
      </c>
      <c r="D161" s="18" t="s">
        <v>305</v>
      </c>
      <c r="E161" s="19">
        <v>2</v>
      </c>
      <c r="F161" s="13">
        <v>62000000</v>
      </c>
      <c r="G161" s="20">
        <v>25500000</v>
      </c>
      <c r="H161" s="14">
        <v>58245600</v>
      </c>
      <c r="I161" s="14">
        <v>59201000</v>
      </c>
      <c r="J161" s="14">
        <v>45100000</v>
      </c>
      <c r="K161" s="14">
        <v>92500000</v>
      </c>
      <c r="L161" s="14">
        <v>45000000</v>
      </c>
      <c r="M161" s="14">
        <v>71637000</v>
      </c>
      <c r="N161" s="14">
        <v>62200000</v>
      </c>
      <c r="O161" s="13">
        <v>62200000</v>
      </c>
      <c r="P161" s="22">
        <f>G161+(G161/10)</f>
        <v>28050000</v>
      </c>
      <c r="Q161" s="22">
        <f>G161+(G161*0.07)</f>
        <v>27285000</v>
      </c>
      <c r="R161" s="22">
        <f>G161+(G161*0.35)</f>
        <v>34425000</v>
      </c>
      <c r="S161" s="22">
        <f>G161+(G161*0.15)</f>
        <v>29325000</v>
      </c>
      <c r="T161" s="22">
        <f>G161+(G161*0.75)</f>
        <v>44625000</v>
      </c>
      <c r="U161" s="22">
        <f>G161+(G161*0.6)</f>
        <v>40800000</v>
      </c>
    </row>
    <row r="162" spans="1:21" s="16" customFormat="1" ht="23.45" customHeight="1" x14ac:dyDescent="0.45">
      <c r="A162" s="10">
        <v>161</v>
      </c>
      <c r="B162" s="3" t="s">
        <v>29</v>
      </c>
      <c r="C162" s="3" t="s">
        <v>96</v>
      </c>
      <c r="D162" s="11" t="s">
        <v>306</v>
      </c>
      <c r="E162" s="12">
        <v>2</v>
      </c>
      <c r="F162" s="13">
        <v>18500000</v>
      </c>
      <c r="G162" s="14">
        <v>16408533</v>
      </c>
      <c r="H162" s="14">
        <v>17000000</v>
      </c>
      <c r="I162" s="14">
        <v>18927900</v>
      </c>
      <c r="J162" s="14">
        <v>17990000</v>
      </c>
      <c r="K162" s="14">
        <v>26000000</v>
      </c>
      <c r="L162" s="14">
        <v>16000000</v>
      </c>
      <c r="M162" s="14">
        <v>26000000</v>
      </c>
      <c r="N162" s="14">
        <f t="shared" si="2"/>
        <v>18900000</v>
      </c>
      <c r="O162" s="13">
        <v>18900000</v>
      </c>
      <c r="P162" s="22">
        <f>G162+(G162/10)</f>
        <v>18049386.300000001</v>
      </c>
      <c r="Q162" s="22">
        <f>G162+(G162*0.07)</f>
        <v>17557130.309999999</v>
      </c>
      <c r="R162" s="22">
        <f>G162+(G162*0.35)</f>
        <v>22151519.550000001</v>
      </c>
      <c r="S162" s="22">
        <f>G162+(G162*0.15)</f>
        <v>18869812.949999999</v>
      </c>
      <c r="T162" s="22">
        <f>G162+(G162*0.75)</f>
        <v>28714932.75</v>
      </c>
      <c r="U162" s="22">
        <f>G162+(G162*0.6)</f>
        <v>26253652.799999997</v>
      </c>
    </row>
    <row r="163" spans="1:21" s="16" customFormat="1" ht="23.45" customHeight="1" x14ac:dyDescent="0.45">
      <c r="A163" s="17">
        <v>162</v>
      </c>
      <c r="B163" s="4" t="s">
        <v>29</v>
      </c>
      <c r="C163" s="4" t="s">
        <v>85</v>
      </c>
      <c r="D163" s="18" t="s">
        <v>307</v>
      </c>
      <c r="E163" s="19">
        <v>2</v>
      </c>
      <c r="F163" s="13">
        <v>0</v>
      </c>
      <c r="G163" s="20">
        <v>22000000</v>
      </c>
      <c r="H163" s="15" t="s">
        <v>465</v>
      </c>
      <c r="I163" s="15" t="s">
        <v>465</v>
      </c>
      <c r="J163" s="14">
        <v>26000000</v>
      </c>
      <c r="K163" s="14">
        <v>28000000</v>
      </c>
      <c r="L163" s="14">
        <v>21000000</v>
      </c>
      <c r="M163" s="14">
        <v>21000000</v>
      </c>
      <c r="N163" s="14">
        <f t="shared" si="2"/>
        <v>25300000</v>
      </c>
      <c r="O163" s="13">
        <v>25300000</v>
      </c>
      <c r="P163" s="22">
        <f>G163+(G163/10)</f>
        <v>24200000</v>
      </c>
      <c r="Q163" s="22">
        <f>G163+(G163*0.07)</f>
        <v>23540000</v>
      </c>
      <c r="R163" s="22">
        <f>G163+(G163*0.35)</f>
        <v>29700000</v>
      </c>
      <c r="S163" s="22">
        <f>G163+(G163*0.15)</f>
        <v>25300000</v>
      </c>
      <c r="T163" s="22">
        <f>G163+(G163*0.75)</f>
        <v>38500000</v>
      </c>
      <c r="U163" s="22">
        <f>G163+(G163*0.6)</f>
        <v>35200000</v>
      </c>
    </row>
    <row r="164" spans="1:21" s="16" customFormat="1" ht="23.45" customHeight="1" x14ac:dyDescent="0.45">
      <c r="A164" s="10">
        <v>163</v>
      </c>
      <c r="B164" s="3" t="s">
        <v>29</v>
      </c>
      <c r="C164" s="3" t="s">
        <v>120</v>
      </c>
      <c r="D164" s="11" t="s">
        <v>308</v>
      </c>
      <c r="E164" s="12">
        <v>2</v>
      </c>
      <c r="F164" s="13">
        <v>0</v>
      </c>
      <c r="G164" s="14">
        <v>22000000</v>
      </c>
      <c r="H164" s="15" t="s">
        <v>465</v>
      </c>
      <c r="I164" s="15" t="s">
        <v>465</v>
      </c>
      <c r="J164" s="14">
        <v>25800000</v>
      </c>
      <c r="K164" s="14">
        <v>25800000</v>
      </c>
      <c r="L164" s="15" t="s">
        <v>465</v>
      </c>
      <c r="M164" s="15" t="s">
        <v>465</v>
      </c>
      <c r="N164" s="14">
        <f t="shared" si="2"/>
        <v>25300000</v>
      </c>
      <c r="O164" s="13">
        <v>25300000</v>
      </c>
      <c r="P164" s="22">
        <f>G164+(G164/10)</f>
        <v>24200000</v>
      </c>
      <c r="Q164" s="22">
        <f>G164+(G164*0.07)</f>
        <v>23540000</v>
      </c>
      <c r="R164" s="22">
        <f>G164+(G164*0.35)</f>
        <v>29700000</v>
      </c>
      <c r="S164" s="22">
        <f>G164+(G164*0.15)</f>
        <v>25300000</v>
      </c>
      <c r="T164" s="22">
        <f>G164+(G164*0.75)</f>
        <v>38500000</v>
      </c>
      <c r="U164" s="22">
        <f>G164+(G164*0.6)</f>
        <v>35200000</v>
      </c>
    </row>
    <row r="165" spans="1:21" s="16" customFormat="1" ht="23.45" customHeight="1" x14ac:dyDescent="0.45">
      <c r="A165" s="17">
        <v>164</v>
      </c>
      <c r="B165" s="4" t="s">
        <v>29</v>
      </c>
      <c r="C165" s="4" t="s">
        <v>70</v>
      </c>
      <c r="D165" s="18" t="s">
        <v>309</v>
      </c>
      <c r="E165" s="19">
        <v>1</v>
      </c>
      <c r="F165" s="13">
        <v>32800000</v>
      </c>
      <c r="G165" s="20">
        <v>17000000</v>
      </c>
      <c r="H165" s="15" t="s">
        <v>465</v>
      </c>
      <c r="I165" s="15" t="s">
        <v>465</v>
      </c>
      <c r="J165" s="14">
        <v>32900000</v>
      </c>
      <c r="K165" s="14">
        <v>32900000</v>
      </c>
      <c r="L165" s="15" t="s">
        <v>465</v>
      </c>
      <c r="M165" s="15" t="s">
        <v>465</v>
      </c>
      <c r="N165" s="14">
        <v>32900000</v>
      </c>
      <c r="O165" s="13">
        <v>32900000</v>
      </c>
      <c r="P165" s="22">
        <f>G165+(G165/10)</f>
        <v>18700000</v>
      </c>
      <c r="Q165" s="22">
        <f>G165+(G165*0.07)</f>
        <v>18190000</v>
      </c>
      <c r="R165" s="22">
        <f>G165+(G165*0.35)</f>
        <v>22950000</v>
      </c>
      <c r="S165" s="22">
        <f>G165+(G165*0.15)</f>
        <v>19550000</v>
      </c>
      <c r="T165" s="22">
        <f>G165+(G165*0.75)</f>
        <v>29750000</v>
      </c>
      <c r="U165" s="22">
        <f>G165+(G165*0.6)</f>
        <v>27200000</v>
      </c>
    </row>
    <row r="166" spans="1:21" s="16" customFormat="1" ht="23.45" customHeight="1" x14ac:dyDescent="0.45">
      <c r="A166" s="10">
        <v>165</v>
      </c>
      <c r="B166" s="3" t="s">
        <v>29</v>
      </c>
      <c r="C166" s="3" t="s">
        <v>85</v>
      </c>
      <c r="D166" s="11" t="s">
        <v>310</v>
      </c>
      <c r="E166" s="12">
        <v>2</v>
      </c>
      <c r="F166" s="13">
        <v>0</v>
      </c>
      <c r="G166" s="14">
        <v>22000000</v>
      </c>
      <c r="H166" s="15" t="s">
        <v>465</v>
      </c>
      <c r="I166" s="15" t="s">
        <v>465</v>
      </c>
      <c r="J166" s="15" t="s">
        <v>465</v>
      </c>
      <c r="K166" s="15" t="s">
        <v>465</v>
      </c>
      <c r="L166" s="15" t="s">
        <v>465</v>
      </c>
      <c r="M166" s="15" t="s">
        <v>465</v>
      </c>
      <c r="N166" s="14">
        <f>MROUND(R166,100000)</f>
        <v>29700000</v>
      </c>
      <c r="O166" s="13">
        <v>29700000</v>
      </c>
      <c r="P166" s="22">
        <f>G166+(G166/10)</f>
        <v>24200000</v>
      </c>
      <c r="Q166" s="22">
        <f>G166+(G166*0.07)</f>
        <v>23540000</v>
      </c>
      <c r="R166" s="22">
        <f>G166+(G166*0.35)</f>
        <v>29700000</v>
      </c>
      <c r="S166" s="22">
        <f>G166+(G166*0.15)</f>
        <v>25300000</v>
      </c>
      <c r="T166" s="22">
        <f>G166+(G166*0.75)</f>
        <v>38500000</v>
      </c>
      <c r="U166" s="22">
        <f>G166+(G166*0.6)</f>
        <v>35200000</v>
      </c>
    </row>
    <row r="167" spans="1:21" s="16" customFormat="1" ht="23.45" customHeight="1" x14ac:dyDescent="0.45">
      <c r="A167" s="17">
        <v>166</v>
      </c>
      <c r="B167" s="4" t="s">
        <v>29</v>
      </c>
      <c r="C167" s="4" t="s">
        <v>121</v>
      </c>
      <c r="D167" s="18" t="s">
        <v>311</v>
      </c>
      <c r="E167" s="19">
        <v>2</v>
      </c>
      <c r="F167" s="13">
        <v>0</v>
      </c>
      <c r="G167" s="20">
        <v>25000000</v>
      </c>
      <c r="H167" s="15" t="s">
        <v>465</v>
      </c>
      <c r="I167" s="15" t="s">
        <v>465</v>
      </c>
      <c r="J167" s="14">
        <v>19800000</v>
      </c>
      <c r="K167" s="14">
        <v>31000000</v>
      </c>
      <c r="L167" s="15" t="s">
        <v>465</v>
      </c>
      <c r="M167" s="15" t="s">
        <v>465</v>
      </c>
      <c r="N167" s="14">
        <f t="shared" si="2"/>
        <v>28800000</v>
      </c>
      <c r="O167" s="13">
        <v>28800000</v>
      </c>
      <c r="P167" s="22">
        <f>G167+(G167/10)</f>
        <v>27500000</v>
      </c>
      <c r="Q167" s="22">
        <f>G167+(G167*0.07)</f>
        <v>26750000</v>
      </c>
      <c r="R167" s="22">
        <f>G167+(G167*0.35)</f>
        <v>33750000</v>
      </c>
      <c r="S167" s="22">
        <f>G167+(G167*0.15)</f>
        <v>28750000</v>
      </c>
      <c r="T167" s="22">
        <f>G167+(G167*0.75)</f>
        <v>43750000</v>
      </c>
      <c r="U167" s="22">
        <f>G167+(G167*0.6)</f>
        <v>40000000</v>
      </c>
    </row>
    <row r="168" spans="1:21" s="16" customFormat="1" ht="23.45" customHeight="1" x14ac:dyDescent="0.45">
      <c r="A168" s="10">
        <v>167</v>
      </c>
      <c r="B168" s="3" t="s">
        <v>29</v>
      </c>
      <c r="C168" s="3" t="s">
        <v>120</v>
      </c>
      <c r="D168" s="11" t="s">
        <v>312</v>
      </c>
      <c r="E168" s="12">
        <v>2</v>
      </c>
      <c r="F168" s="13">
        <v>0</v>
      </c>
      <c r="G168" s="14">
        <v>24000000</v>
      </c>
      <c r="H168" s="15" t="s">
        <v>465</v>
      </c>
      <c r="I168" s="15" t="s">
        <v>465</v>
      </c>
      <c r="J168" s="15" t="s">
        <v>465</v>
      </c>
      <c r="K168" s="15" t="s">
        <v>465</v>
      </c>
      <c r="L168" s="15" t="s">
        <v>465</v>
      </c>
      <c r="M168" s="15" t="s">
        <v>465</v>
      </c>
      <c r="N168" s="14">
        <f>MROUND(R168,100000)</f>
        <v>32400000</v>
      </c>
      <c r="O168" s="13">
        <v>32400000</v>
      </c>
      <c r="P168" s="22">
        <f>G168+(G168/10)</f>
        <v>26400000</v>
      </c>
      <c r="Q168" s="22">
        <f>G168+(G168*0.07)</f>
        <v>25680000</v>
      </c>
      <c r="R168" s="22">
        <f>G168+(G168*0.35)</f>
        <v>32400000</v>
      </c>
      <c r="S168" s="22">
        <f>G168+(G168*0.15)</f>
        <v>27600000</v>
      </c>
      <c r="T168" s="22">
        <f>G168+(G168*0.75)</f>
        <v>42000000</v>
      </c>
      <c r="U168" s="22">
        <f>G168+(G168*0.6)</f>
        <v>38400000</v>
      </c>
    </row>
    <row r="169" spans="1:21" s="16" customFormat="1" ht="23.45" customHeight="1" x14ac:dyDescent="0.45">
      <c r="A169" s="17">
        <v>168</v>
      </c>
      <c r="B169" s="4" t="s">
        <v>29</v>
      </c>
      <c r="C169" s="4" t="s">
        <v>64</v>
      </c>
      <c r="D169" s="18" t="s">
        <v>313</v>
      </c>
      <c r="E169" s="19">
        <v>4</v>
      </c>
      <c r="F169" s="13">
        <v>14200000</v>
      </c>
      <c r="G169" s="20">
        <v>11000000</v>
      </c>
      <c r="H169" s="15" t="s">
        <v>465</v>
      </c>
      <c r="I169" s="15" t="s">
        <v>465</v>
      </c>
      <c r="J169" s="15" t="s">
        <v>466</v>
      </c>
      <c r="K169" s="15" t="s">
        <v>466</v>
      </c>
      <c r="L169" s="15" t="s">
        <v>465</v>
      </c>
      <c r="M169" s="15" t="s">
        <v>465</v>
      </c>
      <c r="N169" s="14">
        <f>MROUND(R169,100000)</f>
        <v>14900000</v>
      </c>
      <c r="O169" s="13">
        <v>14900000</v>
      </c>
      <c r="P169" s="22">
        <f>G169+(G169/10)</f>
        <v>12100000</v>
      </c>
      <c r="Q169" s="22">
        <f>G169+(G169*0.07)</f>
        <v>11770000</v>
      </c>
      <c r="R169" s="22">
        <f>G169+(G169*0.35)</f>
        <v>14850000</v>
      </c>
      <c r="S169" s="22">
        <f>G169+(G169*0.15)</f>
        <v>12650000</v>
      </c>
      <c r="T169" s="22">
        <f>G169+(G169*0.75)</f>
        <v>19250000</v>
      </c>
      <c r="U169" s="22">
        <f>G169+(G169*0.6)</f>
        <v>17600000</v>
      </c>
    </row>
    <row r="170" spans="1:21" s="16" customFormat="1" ht="23.45" customHeight="1" x14ac:dyDescent="0.45">
      <c r="A170" s="10">
        <v>169</v>
      </c>
      <c r="B170" s="3" t="s">
        <v>29</v>
      </c>
      <c r="C170" s="3" t="s">
        <v>122</v>
      </c>
      <c r="D170" s="11" t="s">
        <v>314</v>
      </c>
      <c r="E170" s="12">
        <v>1</v>
      </c>
      <c r="F170" s="13">
        <v>9500000</v>
      </c>
      <c r="G170" s="14">
        <v>6500000</v>
      </c>
      <c r="H170" s="15" t="s">
        <v>465</v>
      </c>
      <c r="I170" s="15" t="s">
        <v>465</v>
      </c>
      <c r="J170" s="15" t="s">
        <v>466</v>
      </c>
      <c r="K170" s="15" t="s">
        <v>466</v>
      </c>
      <c r="L170" s="15" t="s">
        <v>465</v>
      </c>
      <c r="M170" s="15" t="s">
        <v>465</v>
      </c>
      <c r="N170" s="14">
        <f>MROUND(U170,100000)</f>
        <v>10400000</v>
      </c>
      <c r="O170" s="26">
        <v>9800000</v>
      </c>
      <c r="P170" s="22">
        <f>G170+(G170/10)</f>
        <v>7150000</v>
      </c>
      <c r="Q170" s="22">
        <f>G170+(G170*0.07)</f>
        <v>6955000</v>
      </c>
      <c r="R170" s="22">
        <f>G170+(G170*0.35)</f>
        <v>8775000</v>
      </c>
      <c r="S170" s="22">
        <f>G170+(G170*0.15)</f>
        <v>7475000</v>
      </c>
      <c r="T170" s="22">
        <f>G170+(G170*0.75)</f>
        <v>11375000</v>
      </c>
      <c r="U170" s="22">
        <f>G170+(G170*0.6)</f>
        <v>10400000</v>
      </c>
    </row>
    <row r="171" spans="1:21" s="16" customFormat="1" ht="23.45" customHeight="1" x14ac:dyDescent="0.45">
      <c r="A171" s="17">
        <v>170</v>
      </c>
      <c r="B171" s="4" t="s">
        <v>30</v>
      </c>
      <c r="C171" s="4" t="s">
        <v>102</v>
      </c>
      <c r="D171" s="18" t="s">
        <v>315</v>
      </c>
      <c r="E171" s="19">
        <v>2</v>
      </c>
      <c r="F171" s="13">
        <v>0</v>
      </c>
      <c r="G171" s="20">
        <v>39900000</v>
      </c>
      <c r="H171" s="14">
        <v>36400000</v>
      </c>
      <c r="I171" s="14">
        <v>38600000</v>
      </c>
      <c r="J171" s="14">
        <v>32800000</v>
      </c>
      <c r="K171" s="14">
        <v>39390000</v>
      </c>
      <c r="L171" s="14">
        <v>32900000</v>
      </c>
      <c r="M171" s="14">
        <v>39370000</v>
      </c>
      <c r="N171" s="14">
        <f>MROUND(Q171,100000)</f>
        <v>42700000</v>
      </c>
      <c r="O171" s="13">
        <v>42700000</v>
      </c>
      <c r="P171" s="22">
        <f>G171+(G171/10)</f>
        <v>43890000</v>
      </c>
      <c r="Q171" s="22">
        <f>G171+(G171*0.07)</f>
        <v>42693000</v>
      </c>
      <c r="R171" s="22">
        <f>G171+(G171*0.35)</f>
        <v>53865000</v>
      </c>
      <c r="S171" s="22">
        <f>G171+(G171*0.15)</f>
        <v>45885000</v>
      </c>
      <c r="T171" s="22">
        <f>G171+(G171*0.75)</f>
        <v>69825000</v>
      </c>
      <c r="U171" s="22">
        <f>G171+(G171*0.6)</f>
        <v>63840000</v>
      </c>
    </row>
    <row r="172" spans="1:21" s="16" customFormat="1" ht="23.45" customHeight="1" x14ac:dyDescent="0.45">
      <c r="A172" s="10">
        <v>171</v>
      </c>
      <c r="B172" s="3" t="s">
        <v>30</v>
      </c>
      <c r="C172" s="3" t="s">
        <v>102</v>
      </c>
      <c r="D172" s="11" t="s">
        <v>316</v>
      </c>
      <c r="E172" s="12">
        <v>3</v>
      </c>
      <c r="F172" s="13">
        <v>0</v>
      </c>
      <c r="G172" s="14">
        <v>28500000</v>
      </c>
      <c r="H172" s="14">
        <v>26500000</v>
      </c>
      <c r="I172" s="14">
        <v>27000000</v>
      </c>
      <c r="J172" s="14">
        <v>23295000</v>
      </c>
      <c r="K172" s="14">
        <v>29116000</v>
      </c>
      <c r="L172" s="14">
        <v>24500000</v>
      </c>
      <c r="M172" s="14">
        <v>26000000</v>
      </c>
      <c r="N172" s="14">
        <f>MROUND(Q172,100000)</f>
        <v>30500000</v>
      </c>
      <c r="O172" s="13">
        <v>30500000</v>
      </c>
      <c r="P172" s="22">
        <f>G172+(G172/10)</f>
        <v>31350000</v>
      </c>
      <c r="Q172" s="22">
        <f>G172+(G172*0.07)</f>
        <v>30495000</v>
      </c>
      <c r="R172" s="22">
        <f>G172+(G172*0.35)</f>
        <v>38475000</v>
      </c>
      <c r="S172" s="22">
        <f>G172+(G172*0.15)</f>
        <v>32775000</v>
      </c>
      <c r="T172" s="22">
        <f>G172+(G172*0.75)</f>
        <v>49875000</v>
      </c>
      <c r="U172" s="22">
        <f>G172+(G172*0.6)</f>
        <v>45600000</v>
      </c>
    </row>
    <row r="173" spans="1:21" s="16" customFormat="1" ht="23.45" customHeight="1" x14ac:dyDescent="0.45">
      <c r="A173" s="17">
        <v>172</v>
      </c>
      <c r="B173" s="4" t="s">
        <v>31</v>
      </c>
      <c r="C173" s="4" t="s">
        <v>59</v>
      </c>
      <c r="D173" s="18" t="s">
        <v>317</v>
      </c>
      <c r="E173" s="19">
        <v>1</v>
      </c>
      <c r="F173" s="13">
        <v>42900000</v>
      </c>
      <c r="G173" s="20">
        <v>38900000</v>
      </c>
      <c r="H173" s="14">
        <v>40380000</v>
      </c>
      <c r="I173" s="14">
        <v>40990000</v>
      </c>
      <c r="J173" s="14">
        <v>36688000</v>
      </c>
      <c r="K173" s="14">
        <v>67000000</v>
      </c>
      <c r="L173" s="14">
        <v>37500000</v>
      </c>
      <c r="M173" s="14">
        <v>62000000</v>
      </c>
      <c r="N173" s="14">
        <f t="shared" si="2"/>
        <v>44700000</v>
      </c>
      <c r="O173" s="13">
        <v>44700000</v>
      </c>
      <c r="P173" s="22">
        <f>G173+(G173/10)</f>
        <v>42790000</v>
      </c>
      <c r="Q173" s="22">
        <f>G173+(G173*0.07)</f>
        <v>41623000</v>
      </c>
      <c r="R173" s="22">
        <f>G173+(G173*0.35)</f>
        <v>52515000</v>
      </c>
      <c r="S173" s="22">
        <f>G173+(G173*0.15)</f>
        <v>44735000</v>
      </c>
      <c r="T173" s="22">
        <f>G173+(G173*0.75)</f>
        <v>68075000</v>
      </c>
      <c r="U173" s="22">
        <f>G173+(G173*0.6)</f>
        <v>62240000</v>
      </c>
    </row>
    <row r="174" spans="1:21" s="16" customFormat="1" ht="23.45" customHeight="1" x14ac:dyDescent="0.45">
      <c r="A174" s="10">
        <v>173</v>
      </c>
      <c r="B174" s="3" t="s">
        <v>31</v>
      </c>
      <c r="C174" s="3" t="s">
        <v>71</v>
      </c>
      <c r="D174" s="11" t="s">
        <v>318</v>
      </c>
      <c r="E174" s="12">
        <v>2</v>
      </c>
      <c r="F174" s="13">
        <v>58900000</v>
      </c>
      <c r="G174" s="14">
        <v>46000000</v>
      </c>
      <c r="H174" s="15" t="s">
        <v>465</v>
      </c>
      <c r="I174" s="15" t="s">
        <v>465</v>
      </c>
      <c r="J174" s="14">
        <v>50000000</v>
      </c>
      <c r="K174" s="14">
        <v>75000000</v>
      </c>
      <c r="L174" s="14">
        <v>75000000</v>
      </c>
      <c r="M174" s="14">
        <v>75000000</v>
      </c>
      <c r="N174" s="14">
        <f>MROUND(R174,100000)</f>
        <v>62100000</v>
      </c>
      <c r="O174" s="13">
        <v>62100000</v>
      </c>
      <c r="P174" s="22">
        <f>G174+(G174/10)</f>
        <v>50600000</v>
      </c>
      <c r="Q174" s="22">
        <f>G174+(G174*0.07)</f>
        <v>49220000</v>
      </c>
      <c r="R174" s="22">
        <f>G174+(G174*0.35)</f>
        <v>62100000</v>
      </c>
      <c r="S174" s="22">
        <f>G174+(G174*0.15)</f>
        <v>52900000</v>
      </c>
      <c r="T174" s="22">
        <f>G174+(G174*0.75)</f>
        <v>80500000</v>
      </c>
      <c r="U174" s="22">
        <f>G174+(G174*0.6)</f>
        <v>73600000</v>
      </c>
    </row>
    <row r="175" spans="1:21" s="16" customFormat="1" ht="23.45" customHeight="1" x14ac:dyDescent="0.45">
      <c r="A175" s="17">
        <v>174</v>
      </c>
      <c r="B175" s="4" t="s">
        <v>31</v>
      </c>
      <c r="C175" s="4" t="s">
        <v>72</v>
      </c>
      <c r="D175" s="18" t="s">
        <v>319</v>
      </c>
      <c r="E175" s="19">
        <v>1</v>
      </c>
      <c r="F175" s="13">
        <v>92500000</v>
      </c>
      <c r="G175" s="20">
        <v>47000000</v>
      </c>
      <c r="H175" s="14">
        <v>113400000</v>
      </c>
      <c r="I175" s="14">
        <v>113400000</v>
      </c>
      <c r="J175" s="14">
        <v>82000000</v>
      </c>
      <c r="K175" s="14">
        <v>106000000</v>
      </c>
      <c r="L175" s="14">
        <v>73000000</v>
      </c>
      <c r="M175" s="14">
        <v>113400000</v>
      </c>
      <c r="N175" s="14">
        <v>95300000</v>
      </c>
      <c r="O175" s="26">
        <v>108000000</v>
      </c>
      <c r="P175" s="22">
        <f>G175+(G175/10)</f>
        <v>51700000</v>
      </c>
      <c r="Q175" s="22">
        <f>G175+(G175*0.07)</f>
        <v>50290000</v>
      </c>
      <c r="R175" s="22">
        <f>G175+(G175*0.35)</f>
        <v>63450000</v>
      </c>
      <c r="S175" s="22">
        <f>G175+(G175*0.15)</f>
        <v>54050000</v>
      </c>
      <c r="T175" s="22">
        <f>G175+(G175*0.75)</f>
        <v>82250000</v>
      </c>
      <c r="U175" s="22">
        <f>G175+(G175*0.6)</f>
        <v>75200000</v>
      </c>
    </row>
    <row r="176" spans="1:21" s="16" customFormat="1" ht="23.45" customHeight="1" x14ac:dyDescent="0.45">
      <c r="A176" s="10">
        <v>175</v>
      </c>
      <c r="B176" s="3" t="s">
        <v>32</v>
      </c>
      <c r="C176" s="3" t="s">
        <v>58</v>
      </c>
      <c r="D176" s="11" t="s">
        <v>320</v>
      </c>
      <c r="E176" s="12">
        <v>1</v>
      </c>
      <c r="F176" s="13">
        <v>33500000</v>
      </c>
      <c r="G176" s="14">
        <v>19000000</v>
      </c>
      <c r="H176" s="15" t="s">
        <v>465</v>
      </c>
      <c r="I176" s="15" t="s">
        <v>465</v>
      </c>
      <c r="J176" s="14">
        <v>30000000</v>
      </c>
      <c r="K176" s="14">
        <v>32900000</v>
      </c>
      <c r="L176" s="14">
        <v>33800000</v>
      </c>
      <c r="M176" s="14">
        <v>33800000</v>
      </c>
      <c r="N176" s="14">
        <v>33500000</v>
      </c>
      <c r="O176" s="13">
        <v>33500000</v>
      </c>
      <c r="P176" s="22">
        <f>G176+(G176/10)</f>
        <v>20900000</v>
      </c>
      <c r="Q176" s="22">
        <f>G176+(G176*0.07)</f>
        <v>20330000</v>
      </c>
      <c r="R176" s="22">
        <f>G176+(G176*0.35)</f>
        <v>25650000</v>
      </c>
      <c r="S176" s="22">
        <f>G176+(G176*0.15)</f>
        <v>21850000</v>
      </c>
      <c r="T176" s="22">
        <f>G176+(G176*0.75)</f>
        <v>33250000</v>
      </c>
      <c r="U176" s="22">
        <f>G176+(G176*0.6)</f>
        <v>30400000</v>
      </c>
    </row>
    <row r="177" spans="1:21" s="16" customFormat="1" ht="23.45" customHeight="1" x14ac:dyDescent="0.45">
      <c r="A177" s="17">
        <v>176</v>
      </c>
      <c r="B177" s="4" t="s">
        <v>32</v>
      </c>
      <c r="C177" s="4" t="s">
        <v>123</v>
      </c>
      <c r="D177" s="18" t="s">
        <v>321</v>
      </c>
      <c r="E177" s="19">
        <v>1</v>
      </c>
      <c r="F177" s="13">
        <v>31500000</v>
      </c>
      <c r="G177" s="20">
        <v>1400000</v>
      </c>
      <c r="H177" s="15" t="s">
        <v>465</v>
      </c>
      <c r="I177" s="15" t="s">
        <v>465</v>
      </c>
      <c r="J177" s="15" t="s">
        <v>465</v>
      </c>
      <c r="K177" s="15" t="s">
        <v>465</v>
      </c>
      <c r="L177" s="15" t="s">
        <v>465</v>
      </c>
      <c r="M177" s="15" t="s">
        <v>465</v>
      </c>
      <c r="N177" s="14">
        <v>31000000</v>
      </c>
      <c r="O177" s="13">
        <v>31000000</v>
      </c>
      <c r="P177" s="22">
        <f>G177+(G177/10)</f>
        <v>1540000</v>
      </c>
      <c r="Q177" s="22">
        <f>G177+(G177*0.07)</f>
        <v>1498000</v>
      </c>
      <c r="R177" s="22">
        <f>G177+(G177*0.35)</f>
        <v>1890000</v>
      </c>
      <c r="S177" s="22">
        <f>G177+(G177*0.15)</f>
        <v>1610000</v>
      </c>
      <c r="T177" s="22">
        <f>G177+(G177*0.75)</f>
        <v>2450000</v>
      </c>
      <c r="U177" s="22">
        <f>G177+(G177*0.6)</f>
        <v>2240000</v>
      </c>
    </row>
    <row r="178" spans="1:21" s="16" customFormat="1" ht="23.45" customHeight="1" x14ac:dyDescent="0.45">
      <c r="A178" s="10">
        <v>177</v>
      </c>
      <c r="B178" s="3" t="s">
        <v>32</v>
      </c>
      <c r="C178" s="3" t="s">
        <v>119</v>
      </c>
      <c r="D178" s="11" t="s">
        <v>322</v>
      </c>
      <c r="E178" s="12">
        <v>1</v>
      </c>
      <c r="F178" s="13">
        <v>33500000</v>
      </c>
      <c r="G178" s="14">
        <v>22000000</v>
      </c>
      <c r="H178" s="15" t="s">
        <v>465</v>
      </c>
      <c r="I178" s="15" t="s">
        <v>465</v>
      </c>
      <c r="J178" s="14">
        <v>24500000</v>
      </c>
      <c r="K178" s="14">
        <v>44000000</v>
      </c>
      <c r="L178" s="14">
        <v>23950000</v>
      </c>
      <c r="M178" s="14">
        <v>39500000</v>
      </c>
      <c r="N178" s="14">
        <f>MROUND(U178,100000)</f>
        <v>35200000</v>
      </c>
      <c r="O178" s="13">
        <v>35200000</v>
      </c>
      <c r="P178" s="22">
        <f>G178+(G178/10)</f>
        <v>24200000</v>
      </c>
      <c r="Q178" s="22">
        <f>G178+(G178*0.07)</f>
        <v>23540000</v>
      </c>
      <c r="R178" s="22">
        <f>G178+(G178*0.35)</f>
        <v>29700000</v>
      </c>
      <c r="S178" s="22">
        <f>G178+(G178*0.15)</f>
        <v>25300000</v>
      </c>
      <c r="T178" s="22">
        <f>G178+(G178*0.75)</f>
        <v>38500000</v>
      </c>
      <c r="U178" s="22">
        <f>G178+(G178*0.6)</f>
        <v>35200000</v>
      </c>
    </row>
    <row r="179" spans="1:21" s="16" customFormat="1" ht="23.45" customHeight="1" x14ac:dyDescent="0.45">
      <c r="A179" s="17">
        <v>178</v>
      </c>
      <c r="B179" s="4" t="s">
        <v>33</v>
      </c>
      <c r="C179" s="4" t="s">
        <v>73</v>
      </c>
      <c r="D179" s="18" t="s">
        <v>323</v>
      </c>
      <c r="E179" s="19">
        <v>1</v>
      </c>
      <c r="F179" s="13">
        <v>0</v>
      </c>
      <c r="G179" s="20">
        <v>76000000</v>
      </c>
      <c r="H179" s="14">
        <v>68339200</v>
      </c>
      <c r="I179" s="14">
        <v>69890000</v>
      </c>
      <c r="J179" s="14">
        <v>56000000</v>
      </c>
      <c r="K179" s="14">
        <v>155250000</v>
      </c>
      <c r="L179" s="14">
        <v>56000000</v>
      </c>
      <c r="M179" s="14">
        <v>125474000</v>
      </c>
      <c r="N179" s="14">
        <f>MROUND(P179,100000)</f>
        <v>83600000</v>
      </c>
      <c r="O179" s="13">
        <v>83600000</v>
      </c>
      <c r="P179" s="22">
        <f>G179+(G179/10)</f>
        <v>83600000</v>
      </c>
      <c r="Q179" s="22">
        <f>G179+(G179*0.07)</f>
        <v>81320000</v>
      </c>
      <c r="R179" s="22">
        <f>G179+(G179*0.35)</f>
        <v>102600000</v>
      </c>
      <c r="S179" s="22">
        <f>G179+(G179*0.15)</f>
        <v>87400000</v>
      </c>
      <c r="T179" s="22">
        <f>G179+(G179*0.75)</f>
        <v>133000000</v>
      </c>
      <c r="U179" s="22">
        <f>G179+(G179*0.6)</f>
        <v>121600000</v>
      </c>
    </row>
    <row r="180" spans="1:21" s="16" customFormat="1" ht="23.45" customHeight="1" x14ac:dyDescent="0.45">
      <c r="A180" s="10">
        <v>179</v>
      </c>
      <c r="B180" s="3" t="s">
        <v>33</v>
      </c>
      <c r="C180" s="3" t="s">
        <v>100</v>
      </c>
      <c r="D180" s="11" t="s">
        <v>324</v>
      </c>
      <c r="E180" s="12">
        <v>1</v>
      </c>
      <c r="F180" s="13">
        <v>44200000</v>
      </c>
      <c r="G180" s="14">
        <v>33540000</v>
      </c>
      <c r="H180" s="15" t="s">
        <v>465</v>
      </c>
      <c r="I180" s="15" t="s">
        <v>465</v>
      </c>
      <c r="J180" s="14">
        <v>32700000</v>
      </c>
      <c r="K180" s="14">
        <v>50000000</v>
      </c>
      <c r="L180" s="14">
        <v>40300000</v>
      </c>
      <c r="M180" s="14">
        <v>40300000</v>
      </c>
      <c r="N180" s="14">
        <f>MROUND(R180,100000)</f>
        <v>45300000</v>
      </c>
      <c r="O180" s="13">
        <v>45300000</v>
      </c>
      <c r="P180" s="22">
        <f>G180+(G180/10)</f>
        <v>36894000</v>
      </c>
      <c r="Q180" s="22">
        <f>G180+(G180*0.07)</f>
        <v>35887800</v>
      </c>
      <c r="R180" s="22">
        <f>G180+(G180*0.35)</f>
        <v>45279000</v>
      </c>
      <c r="S180" s="22">
        <f>G180+(G180*0.15)</f>
        <v>38571000</v>
      </c>
      <c r="T180" s="22">
        <f>G180+(G180*0.75)</f>
        <v>58695000</v>
      </c>
      <c r="U180" s="22">
        <f>G180+(G180*0.6)</f>
        <v>53664000</v>
      </c>
    </row>
    <row r="181" spans="1:21" s="16" customFormat="1" ht="23.45" customHeight="1" x14ac:dyDescent="0.45">
      <c r="A181" s="17">
        <v>180</v>
      </c>
      <c r="B181" s="4" t="s">
        <v>33</v>
      </c>
      <c r="C181" s="4" t="s">
        <v>59</v>
      </c>
      <c r="D181" s="18" t="s">
        <v>325</v>
      </c>
      <c r="E181" s="19">
        <v>1</v>
      </c>
      <c r="F181" s="13">
        <v>28200000</v>
      </c>
      <c r="G181" s="20">
        <v>1850000</v>
      </c>
      <c r="H181" s="15" t="s">
        <v>465</v>
      </c>
      <c r="I181" s="15" t="s">
        <v>465</v>
      </c>
      <c r="J181" s="15" t="s">
        <v>466</v>
      </c>
      <c r="K181" s="15" t="s">
        <v>466</v>
      </c>
      <c r="L181" s="15" t="s">
        <v>465</v>
      </c>
      <c r="M181" s="15" t="s">
        <v>465</v>
      </c>
      <c r="N181" s="14">
        <v>29000000</v>
      </c>
      <c r="O181" s="13">
        <v>29000000</v>
      </c>
      <c r="P181" s="22">
        <f>G181+(G181/10)</f>
        <v>2035000</v>
      </c>
      <c r="Q181" s="22">
        <f>G181+(G181*0.07)</f>
        <v>1979500</v>
      </c>
      <c r="R181" s="22">
        <f>G181+(G181*0.35)</f>
        <v>2497500</v>
      </c>
      <c r="S181" s="22">
        <f>G181+(G181*0.15)</f>
        <v>2127500</v>
      </c>
      <c r="T181" s="22">
        <f>G181+(G181*0.75)</f>
        <v>3237500</v>
      </c>
      <c r="U181" s="22">
        <f>G181+(G181*0.6)</f>
        <v>2960000</v>
      </c>
    </row>
    <row r="182" spans="1:21" s="16" customFormat="1" ht="23.45" customHeight="1" x14ac:dyDescent="0.45">
      <c r="A182" s="10">
        <v>181</v>
      </c>
      <c r="B182" s="3" t="s">
        <v>33</v>
      </c>
      <c r="C182" s="3" t="s">
        <v>59</v>
      </c>
      <c r="D182" s="11" t="s">
        <v>326</v>
      </c>
      <c r="E182" s="12">
        <v>1</v>
      </c>
      <c r="F182" s="13">
        <v>31000000</v>
      </c>
      <c r="G182" s="14">
        <v>25240000</v>
      </c>
      <c r="H182" s="15" t="s">
        <v>465</v>
      </c>
      <c r="I182" s="15" t="s">
        <v>465</v>
      </c>
      <c r="J182" s="15" t="s">
        <v>466</v>
      </c>
      <c r="K182" s="15" t="s">
        <v>466</v>
      </c>
      <c r="L182" s="15" t="s">
        <v>465</v>
      </c>
      <c r="M182" s="15" t="s">
        <v>465</v>
      </c>
      <c r="N182" s="14">
        <f>MROUND(R182,100000)</f>
        <v>34100000</v>
      </c>
      <c r="O182" s="13">
        <v>34100000</v>
      </c>
      <c r="P182" s="22">
        <f>G182+(G182/10)</f>
        <v>27764000</v>
      </c>
      <c r="Q182" s="22">
        <f>G182+(G182*0.07)</f>
        <v>27006800</v>
      </c>
      <c r="R182" s="22">
        <f>G182+(G182*0.35)</f>
        <v>34074000</v>
      </c>
      <c r="S182" s="22">
        <f>G182+(G182*0.15)</f>
        <v>29026000</v>
      </c>
      <c r="T182" s="22">
        <f>G182+(G182*0.75)</f>
        <v>44170000</v>
      </c>
      <c r="U182" s="22">
        <f>G182+(G182*0.6)</f>
        <v>40384000</v>
      </c>
    </row>
    <row r="183" spans="1:21" s="16" customFormat="1" ht="23.45" customHeight="1" x14ac:dyDescent="0.45">
      <c r="A183" s="17">
        <v>182</v>
      </c>
      <c r="B183" s="4" t="s">
        <v>33</v>
      </c>
      <c r="C183" s="4" t="s">
        <v>72</v>
      </c>
      <c r="D183" s="18" t="s">
        <v>327</v>
      </c>
      <c r="E183" s="19">
        <v>1</v>
      </c>
      <c r="F183" s="13">
        <v>0</v>
      </c>
      <c r="G183" s="20">
        <v>140000000</v>
      </c>
      <c r="H183" s="14">
        <v>137800000</v>
      </c>
      <c r="I183" s="14">
        <v>139990000</v>
      </c>
      <c r="J183" s="14">
        <v>116690000</v>
      </c>
      <c r="K183" s="14">
        <v>179500000</v>
      </c>
      <c r="L183" s="14">
        <v>116690000</v>
      </c>
      <c r="M183" s="14">
        <v>159000000</v>
      </c>
      <c r="N183" s="14">
        <f>MROUND(P183,100000)</f>
        <v>154000000</v>
      </c>
      <c r="O183" s="13">
        <v>15400000</v>
      </c>
      <c r="P183" s="22">
        <f>G183+(G183/10)</f>
        <v>154000000</v>
      </c>
      <c r="Q183" s="22">
        <f>G183+(G183*0.07)</f>
        <v>149800000</v>
      </c>
      <c r="R183" s="22">
        <f>G183+(G183*0.35)</f>
        <v>189000000</v>
      </c>
      <c r="S183" s="22">
        <f>G183+(G183*0.15)</f>
        <v>161000000</v>
      </c>
      <c r="T183" s="22">
        <f>G183+(G183*0.75)</f>
        <v>245000000</v>
      </c>
      <c r="U183" s="22">
        <f>G183+(G183*0.6)</f>
        <v>224000000</v>
      </c>
    </row>
    <row r="184" spans="1:21" s="16" customFormat="1" ht="23.45" customHeight="1" x14ac:dyDescent="0.45">
      <c r="A184" s="10">
        <v>183</v>
      </c>
      <c r="B184" s="3" t="s">
        <v>33</v>
      </c>
      <c r="C184" s="3" t="s">
        <v>85</v>
      </c>
      <c r="D184" s="11" t="s">
        <v>328</v>
      </c>
      <c r="E184" s="12">
        <v>1</v>
      </c>
      <c r="F184" s="13">
        <v>85000000</v>
      </c>
      <c r="G184" s="14">
        <v>49000000</v>
      </c>
      <c r="H184" s="15" t="s">
        <v>465</v>
      </c>
      <c r="I184" s="15" t="s">
        <v>465</v>
      </c>
      <c r="J184" s="14">
        <v>73500000</v>
      </c>
      <c r="K184" s="14">
        <v>118500000</v>
      </c>
      <c r="L184" s="14">
        <v>73500000</v>
      </c>
      <c r="M184" s="14">
        <v>118500000</v>
      </c>
      <c r="N184" s="14">
        <f>MROUND(T184,100000)</f>
        <v>85800000</v>
      </c>
      <c r="O184" s="13">
        <v>85800000</v>
      </c>
      <c r="P184" s="22">
        <f>G184+(G184/10)</f>
        <v>53900000</v>
      </c>
      <c r="Q184" s="22">
        <f>G184+(G184*0.07)</f>
        <v>52430000</v>
      </c>
      <c r="R184" s="22">
        <f>G184+(G184*0.35)</f>
        <v>66150000</v>
      </c>
      <c r="S184" s="22">
        <f>G184+(G184*0.15)</f>
        <v>56350000</v>
      </c>
      <c r="T184" s="22">
        <f>G184+(G184*0.75)</f>
        <v>85750000</v>
      </c>
      <c r="U184" s="22">
        <f>G184+(G184*0.6)</f>
        <v>78400000</v>
      </c>
    </row>
    <row r="185" spans="1:21" s="16" customFormat="1" ht="23.45" customHeight="1" x14ac:dyDescent="0.45">
      <c r="A185" s="17">
        <v>184</v>
      </c>
      <c r="B185" s="4" t="s">
        <v>33</v>
      </c>
      <c r="C185" s="4" t="s">
        <v>85</v>
      </c>
      <c r="D185" s="18" t="s">
        <v>329</v>
      </c>
      <c r="E185" s="19">
        <v>1</v>
      </c>
      <c r="F185" s="13">
        <v>0</v>
      </c>
      <c r="G185" s="20">
        <v>68000000</v>
      </c>
      <c r="H185" s="14">
        <v>83000000</v>
      </c>
      <c r="I185" s="14">
        <v>83000000</v>
      </c>
      <c r="J185" s="14">
        <v>73880000</v>
      </c>
      <c r="K185" s="14">
        <v>79900000</v>
      </c>
      <c r="L185" s="14">
        <v>74000000</v>
      </c>
      <c r="M185" s="14">
        <v>83000000</v>
      </c>
      <c r="N185" s="14">
        <v>82000000</v>
      </c>
      <c r="O185" s="13">
        <v>82000000</v>
      </c>
      <c r="P185" s="22">
        <f>G185+(G185/10)</f>
        <v>74800000</v>
      </c>
      <c r="Q185" s="22">
        <f>G185+(G185*0.07)</f>
        <v>72760000</v>
      </c>
      <c r="R185" s="22">
        <f>G185+(G185*0.35)</f>
        <v>91800000</v>
      </c>
      <c r="S185" s="22">
        <f>G185+(G185*0.15)</f>
        <v>78200000</v>
      </c>
      <c r="T185" s="22">
        <f>G185+(G185*0.75)</f>
        <v>119000000</v>
      </c>
      <c r="U185" s="22">
        <f>G185+(G185*0.6)</f>
        <v>108800000</v>
      </c>
    </row>
    <row r="186" spans="1:21" s="16" customFormat="1" ht="23.45" customHeight="1" x14ac:dyDescent="0.45">
      <c r="A186" s="10">
        <v>185</v>
      </c>
      <c r="B186" s="3" t="s">
        <v>33</v>
      </c>
      <c r="C186" s="3" t="s">
        <v>112</v>
      </c>
      <c r="D186" s="11" t="s">
        <v>330</v>
      </c>
      <c r="E186" s="12">
        <v>1</v>
      </c>
      <c r="F186" s="13">
        <v>32500000</v>
      </c>
      <c r="G186" s="14">
        <v>29000000</v>
      </c>
      <c r="H186" s="15" t="s">
        <v>465</v>
      </c>
      <c r="I186" s="15" t="s">
        <v>465</v>
      </c>
      <c r="J186" s="14">
        <v>14890000</v>
      </c>
      <c r="K186" s="14">
        <v>59000000</v>
      </c>
      <c r="L186" s="14">
        <v>17500000</v>
      </c>
      <c r="M186" s="14">
        <v>43890000</v>
      </c>
      <c r="N186" s="14">
        <f t="shared" si="2"/>
        <v>33400000</v>
      </c>
      <c r="O186" s="13">
        <v>33400000</v>
      </c>
      <c r="P186" s="22">
        <f>G186+(G186/10)</f>
        <v>31900000</v>
      </c>
      <c r="Q186" s="22">
        <f>G186+(G186*0.07)</f>
        <v>31030000</v>
      </c>
      <c r="R186" s="22">
        <f>G186+(G186*0.35)</f>
        <v>39150000</v>
      </c>
      <c r="S186" s="22">
        <f>G186+(G186*0.15)</f>
        <v>33350000</v>
      </c>
      <c r="T186" s="22">
        <f>G186+(G186*0.75)</f>
        <v>50750000</v>
      </c>
      <c r="U186" s="22">
        <f>G186+(G186*0.6)</f>
        <v>46400000</v>
      </c>
    </row>
    <row r="187" spans="1:21" s="16" customFormat="1" ht="23.45" customHeight="1" x14ac:dyDescent="0.45">
      <c r="A187" s="17">
        <v>186</v>
      </c>
      <c r="B187" s="4" t="s">
        <v>33</v>
      </c>
      <c r="C187" s="4" t="s">
        <v>72</v>
      </c>
      <c r="D187" s="18" t="s">
        <v>331</v>
      </c>
      <c r="E187" s="19">
        <v>1</v>
      </c>
      <c r="F187" s="13">
        <v>91500000</v>
      </c>
      <c r="G187" s="20">
        <v>87000000</v>
      </c>
      <c r="H187" s="14">
        <v>74500000</v>
      </c>
      <c r="I187" s="14">
        <v>74500000</v>
      </c>
      <c r="J187" s="14">
        <v>58500000</v>
      </c>
      <c r="K187" s="14">
        <v>76884000</v>
      </c>
      <c r="L187" s="15" t="s">
        <v>465</v>
      </c>
      <c r="M187" s="15" t="s">
        <v>465</v>
      </c>
      <c r="N187" s="14">
        <f>MROUND(Q187,100000)</f>
        <v>93100000</v>
      </c>
      <c r="O187" s="13">
        <v>93100000</v>
      </c>
      <c r="P187" s="22">
        <f>G187+(G187/10)</f>
        <v>95700000</v>
      </c>
      <c r="Q187" s="22">
        <f>G187+(G187*0.07)</f>
        <v>93090000</v>
      </c>
      <c r="R187" s="22">
        <f>G187+(G187*0.35)</f>
        <v>117450000</v>
      </c>
      <c r="S187" s="22">
        <f>G187+(G187*0.15)</f>
        <v>100050000</v>
      </c>
      <c r="T187" s="22">
        <f>G187+(G187*0.75)</f>
        <v>152250000</v>
      </c>
      <c r="U187" s="22">
        <f>G187+(G187*0.6)</f>
        <v>139200000</v>
      </c>
    </row>
    <row r="188" spans="1:21" s="16" customFormat="1" ht="23.45" customHeight="1" x14ac:dyDescent="0.45">
      <c r="A188" s="10">
        <v>187</v>
      </c>
      <c r="B188" s="3" t="s">
        <v>33</v>
      </c>
      <c r="C188" s="3" t="s">
        <v>72</v>
      </c>
      <c r="D188" s="11" t="s">
        <v>332</v>
      </c>
      <c r="E188" s="12">
        <v>1</v>
      </c>
      <c r="F188" s="13">
        <v>138000000</v>
      </c>
      <c r="G188" s="14">
        <v>113000000</v>
      </c>
      <c r="H188" s="14">
        <v>134000000</v>
      </c>
      <c r="I188" s="14">
        <v>142500000</v>
      </c>
      <c r="J188" s="14">
        <v>115990000</v>
      </c>
      <c r="K188" s="14">
        <v>198000000</v>
      </c>
      <c r="L188" s="14">
        <v>116000000</v>
      </c>
      <c r="M188" s="14">
        <v>217196000</v>
      </c>
      <c r="N188" s="14">
        <f>MROUND(R188,100000)</f>
        <v>152600000</v>
      </c>
      <c r="O188" s="26">
        <v>139000000</v>
      </c>
      <c r="P188" s="22">
        <f>G188+(G188/10)</f>
        <v>124300000</v>
      </c>
      <c r="Q188" s="22">
        <f>G188+(G188*0.07)</f>
        <v>120910000</v>
      </c>
      <c r="R188" s="22">
        <f>G188+(G188*0.35)</f>
        <v>152550000</v>
      </c>
      <c r="S188" s="22">
        <f>G188+(G188*0.15)</f>
        <v>129950000</v>
      </c>
      <c r="T188" s="22">
        <f>G188+(G188*0.75)</f>
        <v>197750000</v>
      </c>
      <c r="U188" s="22">
        <f>G188+(G188*0.6)</f>
        <v>180800000</v>
      </c>
    </row>
    <row r="189" spans="1:21" s="16" customFormat="1" ht="23.45" customHeight="1" x14ac:dyDescent="0.45">
      <c r="A189" s="17">
        <v>188</v>
      </c>
      <c r="B189" s="4" t="s">
        <v>33</v>
      </c>
      <c r="C189" s="4" t="s">
        <v>72</v>
      </c>
      <c r="D189" s="18" t="s">
        <v>333</v>
      </c>
      <c r="E189" s="19">
        <v>1</v>
      </c>
      <c r="F189" s="13">
        <v>0</v>
      </c>
      <c r="G189" s="20">
        <v>59000000</v>
      </c>
      <c r="H189" s="14">
        <v>53100000</v>
      </c>
      <c r="I189" s="14">
        <v>55000000</v>
      </c>
      <c r="J189" s="14">
        <v>39500000</v>
      </c>
      <c r="K189" s="14">
        <v>145680000</v>
      </c>
      <c r="L189" s="14">
        <v>40000000</v>
      </c>
      <c r="M189" s="14">
        <v>112000000</v>
      </c>
      <c r="N189" s="14">
        <f>MROUND(P189,100000)</f>
        <v>64900000</v>
      </c>
      <c r="O189" s="13">
        <v>64900000</v>
      </c>
      <c r="P189" s="22">
        <f>G189+(G189/10)</f>
        <v>64900000</v>
      </c>
      <c r="Q189" s="22">
        <f>G189+(G189*0.07)</f>
        <v>63130000</v>
      </c>
      <c r="R189" s="22">
        <f>G189+(G189*0.35)</f>
        <v>79650000</v>
      </c>
      <c r="S189" s="22">
        <f>G189+(G189*0.15)</f>
        <v>67850000</v>
      </c>
      <c r="T189" s="22">
        <f>G189+(G189*0.75)</f>
        <v>103250000</v>
      </c>
      <c r="U189" s="22">
        <f>G189+(G189*0.6)</f>
        <v>94400000</v>
      </c>
    </row>
    <row r="190" spans="1:21" s="16" customFormat="1" ht="23.45" customHeight="1" x14ac:dyDescent="0.45">
      <c r="A190" s="10">
        <v>189</v>
      </c>
      <c r="B190" s="3" t="s">
        <v>33</v>
      </c>
      <c r="C190" s="3" t="s">
        <v>124</v>
      </c>
      <c r="D190" s="11" t="s">
        <v>334</v>
      </c>
      <c r="E190" s="12">
        <v>1</v>
      </c>
      <c r="F190" s="13">
        <v>80500000</v>
      </c>
      <c r="G190" s="14">
        <v>75000000</v>
      </c>
      <c r="H190" s="15" t="s">
        <v>465</v>
      </c>
      <c r="I190" s="15" t="s">
        <v>465</v>
      </c>
      <c r="J190" s="14">
        <v>64900000</v>
      </c>
      <c r="K190" s="14">
        <v>76000000</v>
      </c>
      <c r="L190" s="15" t="s">
        <v>465</v>
      </c>
      <c r="M190" s="15" t="s">
        <v>465</v>
      </c>
      <c r="N190" s="14">
        <f>MROUND(P190,100000)</f>
        <v>82500000</v>
      </c>
      <c r="O190" s="13">
        <v>82500000</v>
      </c>
      <c r="P190" s="22">
        <f>G190+(G190/10)</f>
        <v>82500000</v>
      </c>
      <c r="Q190" s="22">
        <f>G190+(G190*0.07)</f>
        <v>80250000</v>
      </c>
      <c r="R190" s="22">
        <f>G190+(G190*0.35)</f>
        <v>101250000</v>
      </c>
      <c r="S190" s="22">
        <f>G190+(G190*0.15)</f>
        <v>86250000</v>
      </c>
      <c r="T190" s="22">
        <f>G190+(G190*0.75)</f>
        <v>131250000</v>
      </c>
      <c r="U190" s="22">
        <f>G190+(G190*0.6)</f>
        <v>120000000</v>
      </c>
    </row>
    <row r="191" spans="1:21" s="16" customFormat="1" ht="23.45" customHeight="1" x14ac:dyDescent="0.45">
      <c r="A191" s="17">
        <v>190</v>
      </c>
      <c r="B191" s="4" t="s">
        <v>33</v>
      </c>
      <c r="C191" s="4" t="s">
        <v>63</v>
      </c>
      <c r="D191" s="18" t="s">
        <v>335</v>
      </c>
      <c r="E191" s="19">
        <v>0</v>
      </c>
      <c r="F191" s="13">
        <v>56000000</v>
      </c>
      <c r="G191" s="20">
        <v>52000000</v>
      </c>
      <c r="H191" s="15" t="s">
        <v>465</v>
      </c>
      <c r="I191" s="15" t="s">
        <v>465</v>
      </c>
      <c r="J191" s="14">
        <v>37000000</v>
      </c>
      <c r="K191" s="14">
        <v>51800000</v>
      </c>
      <c r="L191" s="14">
        <v>37000000</v>
      </c>
      <c r="M191" s="14">
        <v>42500000</v>
      </c>
      <c r="N191" s="14">
        <f>MROUND(Q191,100000)</f>
        <v>55600000</v>
      </c>
      <c r="O191" s="13">
        <v>55600000</v>
      </c>
      <c r="P191" s="22">
        <f>G191+(G191/10)</f>
        <v>57200000</v>
      </c>
      <c r="Q191" s="22">
        <f>G191+(G191*0.07)</f>
        <v>55640000</v>
      </c>
      <c r="R191" s="22">
        <f>G191+(G191*0.35)</f>
        <v>70200000</v>
      </c>
      <c r="S191" s="22">
        <f>G191+(G191*0.15)</f>
        <v>59800000</v>
      </c>
      <c r="T191" s="22">
        <f>G191+(G191*0.75)</f>
        <v>91000000</v>
      </c>
      <c r="U191" s="22">
        <f>G191+(G191*0.6)</f>
        <v>83200000</v>
      </c>
    </row>
    <row r="192" spans="1:21" s="16" customFormat="1" ht="23.45" customHeight="1" x14ac:dyDescent="0.45">
      <c r="A192" s="10">
        <v>191</v>
      </c>
      <c r="B192" s="3" t="s">
        <v>33</v>
      </c>
      <c r="C192" s="3" t="s">
        <v>125</v>
      </c>
      <c r="D192" s="11" t="s">
        <v>336</v>
      </c>
      <c r="E192" s="12">
        <v>1</v>
      </c>
      <c r="F192" s="13">
        <v>118000000</v>
      </c>
      <c r="G192" s="14">
        <v>108000000</v>
      </c>
      <c r="H192" s="14">
        <v>110000000</v>
      </c>
      <c r="I192" s="14">
        <v>110000000</v>
      </c>
      <c r="J192" s="14">
        <v>78940000</v>
      </c>
      <c r="K192" s="14">
        <v>163000000</v>
      </c>
      <c r="L192" s="14">
        <v>93850000</v>
      </c>
      <c r="M192" s="14">
        <v>95000000</v>
      </c>
      <c r="N192" s="14">
        <f>MROUND(P192,100000)</f>
        <v>118800000</v>
      </c>
      <c r="O192" s="13">
        <v>118800000</v>
      </c>
      <c r="P192" s="22">
        <f>G192+(G192/10)</f>
        <v>118800000</v>
      </c>
      <c r="Q192" s="22">
        <f>G192+(G192*0.07)</f>
        <v>115560000</v>
      </c>
      <c r="R192" s="22">
        <f>G192+(G192*0.35)</f>
        <v>145800000</v>
      </c>
      <c r="S192" s="22">
        <f>G192+(G192*0.15)</f>
        <v>124200000</v>
      </c>
      <c r="T192" s="22">
        <f>G192+(G192*0.75)</f>
        <v>189000000</v>
      </c>
      <c r="U192" s="22">
        <f>G192+(G192*0.6)</f>
        <v>172800000</v>
      </c>
    </row>
    <row r="193" spans="1:21" s="16" customFormat="1" ht="23.45" customHeight="1" x14ac:dyDescent="0.45">
      <c r="A193" s="17">
        <v>192</v>
      </c>
      <c r="B193" s="4" t="s">
        <v>33</v>
      </c>
      <c r="C193" s="4" t="s">
        <v>125</v>
      </c>
      <c r="D193" s="18" t="s">
        <v>337</v>
      </c>
      <c r="E193" s="19">
        <v>1</v>
      </c>
      <c r="F193" s="13">
        <v>0</v>
      </c>
      <c r="G193" s="20">
        <v>130000000</v>
      </c>
      <c r="H193" s="14">
        <v>127300000</v>
      </c>
      <c r="I193" s="14">
        <v>132100000</v>
      </c>
      <c r="J193" s="14">
        <v>103000000</v>
      </c>
      <c r="K193" s="14">
        <v>177000000</v>
      </c>
      <c r="L193" s="14">
        <v>137000000</v>
      </c>
      <c r="M193" s="14">
        <v>137000000</v>
      </c>
      <c r="N193" s="14">
        <f>MROUND(P193,100000)</f>
        <v>143000000</v>
      </c>
      <c r="O193" s="13">
        <v>143000000</v>
      </c>
      <c r="P193" s="22">
        <f>G193+(G193/10)</f>
        <v>143000000</v>
      </c>
      <c r="Q193" s="22">
        <f>G193+(G193*0.07)</f>
        <v>139100000</v>
      </c>
      <c r="R193" s="22">
        <f>G193+(G193*0.35)</f>
        <v>175500000</v>
      </c>
      <c r="S193" s="22">
        <f>G193+(G193*0.15)</f>
        <v>149500000</v>
      </c>
      <c r="T193" s="22">
        <f>G193+(G193*0.75)</f>
        <v>227500000</v>
      </c>
      <c r="U193" s="22">
        <f>G193+(G193*0.6)</f>
        <v>208000000</v>
      </c>
    </row>
    <row r="194" spans="1:21" s="16" customFormat="1" ht="23.45" customHeight="1" x14ac:dyDescent="0.45">
      <c r="A194" s="10">
        <v>193</v>
      </c>
      <c r="B194" s="3" t="s">
        <v>33</v>
      </c>
      <c r="C194" s="3" t="s">
        <v>86</v>
      </c>
      <c r="D194" s="11" t="s">
        <v>338</v>
      </c>
      <c r="E194" s="12">
        <v>1</v>
      </c>
      <c r="F194" s="13">
        <v>85000000</v>
      </c>
      <c r="G194" s="14">
        <v>75000000</v>
      </c>
      <c r="H194" s="15" t="s">
        <v>465</v>
      </c>
      <c r="I194" s="15" t="s">
        <v>465</v>
      </c>
      <c r="J194" s="15" t="s">
        <v>465</v>
      </c>
      <c r="K194" s="15" t="s">
        <v>465</v>
      </c>
      <c r="L194" s="15" t="s">
        <v>465</v>
      </c>
      <c r="M194" s="15" t="s">
        <v>465</v>
      </c>
      <c r="N194" s="14">
        <f>MROUND(R194,100000)</f>
        <v>101300000</v>
      </c>
      <c r="O194" s="26">
        <v>88000000</v>
      </c>
      <c r="P194" s="22">
        <f>G194+(G194/10)</f>
        <v>82500000</v>
      </c>
      <c r="Q194" s="22">
        <f>G194+(G194*0.07)</f>
        <v>80250000</v>
      </c>
      <c r="R194" s="22">
        <f>G194+(G194*0.35)</f>
        <v>101250000</v>
      </c>
      <c r="S194" s="22">
        <f>G194+(G194*0.15)</f>
        <v>86250000</v>
      </c>
      <c r="T194" s="22">
        <f>G194+(G194*0.75)</f>
        <v>131250000</v>
      </c>
      <c r="U194" s="22">
        <f>G194+(G194*0.6)</f>
        <v>120000000</v>
      </c>
    </row>
    <row r="195" spans="1:21" s="16" customFormat="1" ht="23.45" customHeight="1" x14ac:dyDescent="0.45">
      <c r="A195" s="17">
        <v>194</v>
      </c>
      <c r="B195" s="4" t="s">
        <v>33</v>
      </c>
      <c r="C195" s="4" t="s">
        <v>86</v>
      </c>
      <c r="D195" s="18" t="s">
        <v>339</v>
      </c>
      <c r="E195" s="19">
        <v>1</v>
      </c>
      <c r="F195" s="13">
        <v>89000000</v>
      </c>
      <c r="G195" s="20">
        <v>75000000</v>
      </c>
      <c r="H195" s="15" t="s">
        <v>465</v>
      </c>
      <c r="I195" s="15" t="s">
        <v>465</v>
      </c>
      <c r="J195" s="15" t="s">
        <v>465</v>
      </c>
      <c r="K195" s="15" t="s">
        <v>465</v>
      </c>
      <c r="L195" s="15" t="s">
        <v>465</v>
      </c>
      <c r="M195" s="15" t="s">
        <v>465</v>
      </c>
      <c r="N195" s="14">
        <f>MROUND(R195,100000)</f>
        <v>101300000</v>
      </c>
      <c r="O195" s="26">
        <v>92000000</v>
      </c>
      <c r="P195" s="22">
        <f>G195+(G195/10)</f>
        <v>82500000</v>
      </c>
      <c r="Q195" s="22">
        <f>G195+(G195*0.07)</f>
        <v>80250000</v>
      </c>
      <c r="R195" s="22">
        <f>G195+(G195*0.35)</f>
        <v>101250000</v>
      </c>
      <c r="S195" s="22">
        <f>G195+(G195*0.15)</f>
        <v>86250000</v>
      </c>
      <c r="T195" s="22">
        <f>G195+(G195*0.75)</f>
        <v>131250000</v>
      </c>
      <c r="U195" s="22">
        <f>G195+(G195*0.6)</f>
        <v>120000000</v>
      </c>
    </row>
    <row r="196" spans="1:21" s="16" customFormat="1" ht="23.45" customHeight="1" x14ac:dyDescent="0.45">
      <c r="A196" s="10">
        <v>195</v>
      </c>
      <c r="B196" s="3" t="s">
        <v>33</v>
      </c>
      <c r="C196" s="3" t="s">
        <v>126</v>
      </c>
      <c r="D196" s="11" t="s">
        <v>340</v>
      </c>
      <c r="E196" s="12">
        <v>1</v>
      </c>
      <c r="F196" s="13">
        <v>21000000</v>
      </c>
      <c r="G196" s="14">
        <v>13900000</v>
      </c>
      <c r="H196" s="15" t="s">
        <v>465</v>
      </c>
      <c r="I196" s="15" t="s">
        <v>465</v>
      </c>
      <c r="J196" s="15" t="s">
        <v>465</v>
      </c>
      <c r="K196" s="15" t="s">
        <v>465</v>
      </c>
      <c r="L196" s="15" t="s">
        <v>465</v>
      </c>
      <c r="M196" s="15" t="s">
        <v>465</v>
      </c>
      <c r="N196" s="14">
        <f>MROUND(U196,100000)</f>
        <v>22200000</v>
      </c>
      <c r="O196" s="13">
        <v>22200000</v>
      </c>
      <c r="P196" s="22">
        <f>G196+(G196/10)</f>
        <v>15290000</v>
      </c>
      <c r="Q196" s="22">
        <f>G196+(G196*0.07)</f>
        <v>14873000</v>
      </c>
      <c r="R196" s="22">
        <f>G196+(G196*0.35)</f>
        <v>18765000</v>
      </c>
      <c r="S196" s="22">
        <f>G196+(G196*0.15)</f>
        <v>15985000</v>
      </c>
      <c r="T196" s="22">
        <f>G196+(G196*0.75)</f>
        <v>24325000</v>
      </c>
      <c r="U196" s="22">
        <f>G196+(G196*0.6)</f>
        <v>22240000</v>
      </c>
    </row>
    <row r="197" spans="1:21" s="16" customFormat="1" ht="23.45" customHeight="1" x14ac:dyDescent="0.45">
      <c r="A197" s="10">
        <v>197</v>
      </c>
      <c r="B197" s="3" t="s">
        <v>34</v>
      </c>
      <c r="C197" s="3" t="s">
        <v>127</v>
      </c>
      <c r="D197" s="11" t="s">
        <v>341</v>
      </c>
      <c r="E197" s="12">
        <v>1</v>
      </c>
      <c r="F197" s="13">
        <v>148000000</v>
      </c>
      <c r="G197" s="14">
        <v>6000000</v>
      </c>
      <c r="H197" s="15" t="s">
        <v>465</v>
      </c>
      <c r="I197" s="15" t="s">
        <v>465</v>
      </c>
      <c r="J197" s="15" t="s">
        <v>465</v>
      </c>
      <c r="K197" s="15" t="s">
        <v>465</v>
      </c>
      <c r="L197" s="15" t="s">
        <v>465</v>
      </c>
      <c r="M197" s="15" t="s">
        <v>465</v>
      </c>
      <c r="N197" s="14">
        <v>148800000</v>
      </c>
      <c r="O197" s="13">
        <v>148800000</v>
      </c>
      <c r="P197" s="22">
        <f>G197+(G197/10)</f>
        <v>6600000</v>
      </c>
      <c r="Q197" s="22">
        <f>G197+(G197*0.07)</f>
        <v>6420000</v>
      </c>
      <c r="R197" s="22">
        <f>G197+(G197*0.35)</f>
        <v>8100000</v>
      </c>
      <c r="S197" s="22">
        <f>G197+(G197*0.15)</f>
        <v>6900000</v>
      </c>
      <c r="T197" s="22">
        <f>G197+(G197*0.75)</f>
        <v>10500000</v>
      </c>
      <c r="U197" s="22">
        <f>G197+(G197*0.6)</f>
        <v>9600000</v>
      </c>
    </row>
    <row r="198" spans="1:21" s="16" customFormat="1" ht="23.45" customHeight="1" x14ac:dyDescent="0.45">
      <c r="A198" s="17">
        <v>198</v>
      </c>
      <c r="B198" s="4" t="s">
        <v>34</v>
      </c>
      <c r="C198" s="4" t="s">
        <v>127</v>
      </c>
      <c r="D198" s="18" t="s">
        <v>342</v>
      </c>
      <c r="E198" s="19">
        <v>1</v>
      </c>
      <c r="F198" s="13">
        <v>169000000</v>
      </c>
      <c r="G198" s="20">
        <v>6700000</v>
      </c>
      <c r="H198" s="15" t="s">
        <v>465</v>
      </c>
      <c r="I198" s="15" t="s">
        <v>465</v>
      </c>
      <c r="J198" s="15" t="s">
        <v>465</v>
      </c>
      <c r="K198" s="15" t="s">
        <v>465</v>
      </c>
      <c r="L198" s="14">
        <v>175000000</v>
      </c>
      <c r="M198" s="14">
        <v>175000000</v>
      </c>
      <c r="N198" s="14">
        <v>170000000</v>
      </c>
      <c r="O198" s="13">
        <v>170000000</v>
      </c>
      <c r="P198" s="22">
        <f>G198+(G198/10)</f>
        <v>7370000</v>
      </c>
      <c r="Q198" s="22">
        <f>G198+(G198*0.07)</f>
        <v>7169000</v>
      </c>
      <c r="R198" s="22">
        <f>G198+(G198*0.35)</f>
        <v>9045000</v>
      </c>
      <c r="S198" s="22">
        <f>G198+(G198*0.15)</f>
        <v>7705000</v>
      </c>
      <c r="T198" s="22">
        <f>G198+(G198*0.75)</f>
        <v>11725000</v>
      </c>
      <c r="U198" s="22">
        <f>G198+(G198*0.6)</f>
        <v>10720000</v>
      </c>
    </row>
    <row r="199" spans="1:21" s="16" customFormat="1" ht="23.45" customHeight="1" x14ac:dyDescent="0.45">
      <c r="A199" s="10">
        <v>199</v>
      </c>
      <c r="B199" s="3" t="s">
        <v>35</v>
      </c>
      <c r="C199" s="3" t="s">
        <v>128</v>
      </c>
      <c r="D199" s="11" t="s">
        <v>343</v>
      </c>
      <c r="E199" s="12">
        <v>1</v>
      </c>
      <c r="F199" s="13">
        <v>99000000</v>
      </c>
      <c r="G199" s="14">
        <v>65075000</v>
      </c>
      <c r="H199" s="15" t="s">
        <v>465</v>
      </c>
      <c r="I199" s="15" t="s">
        <v>465</v>
      </c>
      <c r="J199" s="15" t="s">
        <v>465</v>
      </c>
      <c r="K199" s="15" t="s">
        <v>465</v>
      </c>
      <c r="L199" s="15" t="s">
        <v>465</v>
      </c>
      <c r="M199" s="15" t="s">
        <v>465</v>
      </c>
      <c r="N199" s="14">
        <f>MROUND(U199,100000)</f>
        <v>104100000</v>
      </c>
      <c r="O199" s="26">
        <v>105000000</v>
      </c>
      <c r="P199" s="22">
        <f>G199+(G199/10)</f>
        <v>71582500</v>
      </c>
      <c r="Q199" s="22">
        <f>G199+(G199*0.07)</f>
        <v>69630250</v>
      </c>
      <c r="R199" s="22">
        <f>G199+(G199*0.35)</f>
        <v>87851250</v>
      </c>
      <c r="S199" s="22">
        <f>G199+(G199*0.15)</f>
        <v>74836250</v>
      </c>
      <c r="T199" s="22">
        <f>G199+(G199*0.75)</f>
        <v>113881250</v>
      </c>
      <c r="U199" s="22">
        <f>G199+(G199*0.6)</f>
        <v>104120000</v>
      </c>
    </row>
    <row r="200" spans="1:21" s="16" customFormat="1" ht="23.45" customHeight="1" x14ac:dyDescent="0.45">
      <c r="A200" s="17">
        <v>200</v>
      </c>
      <c r="B200" s="4" t="s">
        <v>36</v>
      </c>
      <c r="C200" s="4" t="s">
        <v>129</v>
      </c>
      <c r="D200" s="18" t="s">
        <v>344</v>
      </c>
      <c r="E200" s="19">
        <v>1</v>
      </c>
      <c r="F200" s="13">
        <v>25400000</v>
      </c>
      <c r="G200" s="20">
        <v>16000000</v>
      </c>
      <c r="H200" s="14">
        <v>20500000</v>
      </c>
      <c r="I200" s="14">
        <v>20500000</v>
      </c>
      <c r="J200" s="14">
        <v>19450000</v>
      </c>
      <c r="K200" s="14">
        <v>30000000</v>
      </c>
      <c r="L200" s="14">
        <v>20000000</v>
      </c>
      <c r="M200" s="14">
        <v>23500000</v>
      </c>
      <c r="N200" s="14">
        <f>MROUND(U200,100000)</f>
        <v>25600000</v>
      </c>
      <c r="O200" s="13">
        <v>25600000</v>
      </c>
      <c r="P200" s="22">
        <f>G200+(G200/10)</f>
        <v>17600000</v>
      </c>
      <c r="Q200" s="22">
        <f>G200+(G200*0.07)</f>
        <v>17120000</v>
      </c>
      <c r="R200" s="22">
        <f>G200+(G200*0.35)</f>
        <v>21600000</v>
      </c>
      <c r="S200" s="22">
        <f>G200+(G200*0.15)</f>
        <v>18400000</v>
      </c>
      <c r="T200" s="22">
        <f>G200+(G200*0.75)</f>
        <v>28000000</v>
      </c>
      <c r="U200" s="22">
        <f>G200+(G200*0.6)</f>
        <v>25600000</v>
      </c>
    </row>
    <row r="201" spans="1:21" s="16" customFormat="1" ht="23.45" customHeight="1" x14ac:dyDescent="0.45">
      <c r="A201" s="10">
        <v>201</v>
      </c>
      <c r="B201" s="3" t="s">
        <v>36</v>
      </c>
      <c r="C201" s="3" t="s">
        <v>78</v>
      </c>
      <c r="D201" s="11" t="s">
        <v>345</v>
      </c>
      <c r="E201" s="12">
        <v>1</v>
      </c>
      <c r="F201" s="13">
        <v>71000000</v>
      </c>
      <c r="G201" s="14">
        <v>54445500</v>
      </c>
      <c r="H201" s="14">
        <v>71000000</v>
      </c>
      <c r="I201" s="14">
        <v>71000000</v>
      </c>
      <c r="J201" s="14">
        <v>57000000</v>
      </c>
      <c r="K201" s="14">
        <v>93600000</v>
      </c>
      <c r="L201" s="14">
        <v>57945000</v>
      </c>
      <c r="M201" s="14">
        <v>93600000</v>
      </c>
      <c r="N201" s="14">
        <f>MROUND(R201,100000)</f>
        <v>73500000</v>
      </c>
      <c r="O201" s="13">
        <v>73500000</v>
      </c>
      <c r="P201" s="22">
        <f>G201+(G201/10)</f>
        <v>59890050</v>
      </c>
      <c r="Q201" s="22">
        <f>G201+(G201*0.07)</f>
        <v>58256685</v>
      </c>
      <c r="R201" s="22">
        <f>G201+(G201*0.35)</f>
        <v>73501425</v>
      </c>
      <c r="S201" s="22">
        <f>G201+(G201*0.15)</f>
        <v>62612325</v>
      </c>
      <c r="T201" s="22">
        <f>G201+(G201*0.75)</f>
        <v>95279625</v>
      </c>
      <c r="U201" s="22">
        <f>G201+(G201*0.6)</f>
        <v>87112800</v>
      </c>
    </row>
    <row r="202" spans="1:21" s="16" customFormat="1" ht="23.45" customHeight="1" x14ac:dyDescent="0.45">
      <c r="A202" s="17">
        <v>202</v>
      </c>
      <c r="B202" s="4" t="s">
        <v>36</v>
      </c>
      <c r="C202" s="4" t="s">
        <v>66</v>
      </c>
      <c r="D202" s="18" t="s">
        <v>346</v>
      </c>
      <c r="E202" s="19">
        <v>1</v>
      </c>
      <c r="F202" s="13">
        <v>21000000</v>
      </c>
      <c r="G202" s="20">
        <v>6720000</v>
      </c>
      <c r="H202" s="14">
        <v>20980000</v>
      </c>
      <c r="I202" s="14">
        <v>20980000</v>
      </c>
      <c r="J202" s="14">
        <v>18900000</v>
      </c>
      <c r="K202" s="14">
        <v>25000000</v>
      </c>
      <c r="L202" s="14">
        <v>20980000</v>
      </c>
      <c r="M202" s="14">
        <v>20980000</v>
      </c>
      <c r="N202" s="14">
        <v>21900000</v>
      </c>
      <c r="O202" s="13">
        <v>21900000</v>
      </c>
      <c r="P202" s="22">
        <f>G202+(G202/10)</f>
        <v>7392000</v>
      </c>
      <c r="Q202" s="22">
        <f>G202+(G202*0.07)</f>
        <v>7190400</v>
      </c>
      <c r="R202" s="22">
        <f>G202+(G202*0.35)</f>
        <v>9072000</v>
      </c>
      <c r="S202" s="22">
        <f>G202+(G202*0.15)</f>
        <v>7728000</v>
      </c>
      <c r="T202" s="22">
        <f>G202+(G202*0.75)</f>
        <v>11760000</v>
      </c>
      <c r="U202" s="22">
        <f>G202+(G202*0.6)</f>
        <v>10752000</v>
      </c>
    </row>
    <row r="203" spans="1:21" s="16" customFormat="1" ht="23.45" customHeight="1" x14ac:dyDescent="0.45">
      <c r="A203" s="10">
        <v>203</v>
      </c>
      <c r="B203" s="3" t="s">
        <v>36</v>
      </c>
      <c r="C203" s="3" t="s">
        <v>72</v>
      </c>
      <c r="D203" s="11" t="s">
        <v>347</v>
      </c>
      <c r="E203" s="12">
        <v>2</v>
      </c>
      <c r="F203" s="13">
        <v>0</v>
      </c>
      <c r="G203" s="14">
        <v>10891100</v>
      </c>
      <c r="H203" s="14">
        <v>7300000</v>
      </c>
      <c r="I203" s="14">
        <v>8250000</v>
      </c>
      <c r="J203" s="14">
        <v>7190000</v>
      </c>
      <c r="K203" s="14">
        <v>17900000</v>
      </c>
      <c r="L203" s="14">
        <v>7300000</v>
      </c>
      <c r="M203" s="14">
        <v>17900000</v>
      </c>
      <c r="N203" s="14">
        <f>MROUND(P203,100000)</f>
        <v>12000000</v>
      </c>
      <c r="O203" s="13">
        <v>12000000</v>
      </c>
      <c r="P203" s="22">
        <f>G203+(G203/10)</f>
        <v>11980210</v>
      </c>
      <c r="Q203" s="22">
        <f>G203+(G203*0.07)</f>
        <v>11653477</v>
      </c>
      <c r="R203" s="22">
        <f>G203+(G203*0.35)</f>
        <v>14702985</v>
      </c>
      <c r="S203" s="22">
        <f>G203+(G203*0.15)</f>
        <v>12524765</v>
      </c>
      <c r="T203" s="22">
        <f>G203+(G203*0.75)</f>
        <v>19059425</v>
      </c>
      <c r="U203" s="22">
        <f>G203+(G203*0.6)</f>
        <v>17425760</v>
      </c>
    </row>
    <row r="204" spans="1:21" s="16" customFormat="1" ht="23.45" customHeight="1" x14ac:dyDescent="0.45">
      <c r="A204" s="17">
        <v>204</v>
      </c>
      <c r="B204" s="4" t="s">
        <v>36</v>
      </c>
      <c r="C204" s="4" t="s">
        <v>72</v>
      </c>
      <c r="D204" s="18" t="s">
        <v>348</v>
      </c>
      <c r="E204" s="19">
        <v>2</v>
      </c>
      <c r="F204" s="13">
        <v>13700000</v>
      </c>
      <c r="G204" s="20">
        <v>14545300</v>
      </c>
      <c r="H204" s="14">
        <v>11800000</v>
      </c>
      <c r="I204" s="14">
        <v>13500000</v>
      </c>
      <c r="J204" s="14">
        <v>11180000</v>
      </c>
      <c r="K204" s="14">
        <v>26950000</v>
      </c>
      <c r="L204" s="14">
        <v>11800000</v>
      </c>
      <c r="M204" s="14">
        <v>19500000</v>
      </c>
      <c r="N204" s="14">
        <f t="shared" ref="N204:N256" si="3">MROUND(S204,100000)</f>
        <v>16700000</v>
      </c>
      <c r="O204" s="13">
        <v>16700000</v>
      </c>
      <c r="P204" s="22">
        <f>G204+(G204/10)</f>
        <v>15999830</v>
      </c>
      <c r="Q204" s="22">
        <f>G204+(G204*0.07)</f>
        <v>15563471</v>
      </c>
      <c r="R204" s="22">
        <f>G204+(G204*0.35)</f>
        <v>19636155</v>
      </c>
      <c r="S204" s="22">
        <f>G204+(G204*0.15)</f>
        <v>16727095</v>
      </c>
      <c r="T204" s="22">
        <f>G204+(G204*0.75)</f>
        <v>25454275</v>
      </c>
      <c r="U204" s="22">
        <f>G204+(G204*0.6)</f>
        <v>23272480</v>
      </c>
    </row>
    <row r="205" spans="1:21" s="16" customFormat="1" ht="23.45" customHeight="1" x14ac:dyDescent="0.45">
      <c r="A205" s="10">
        <v>205</v>
      </c>
      <c r="B205" s="3" t="s">
        <v>36</v>
      </c>
      <c r="C205" s="3" t="s">
        <v>72</v>
      </c>
      <c r="D205" s="11" t="s">
        <v>349</v>
      </c>
      <c r="E205" s="12">
        <v>1</v>
      </c>
      <c r="F205" s="13">
        <v>21500000</v>
      </c>
      <c r="G205" s="14">
        <v>9032000</v>
      </c>
      <c r="H205" s="14">
        <v>21800000</v>
      </c>
      <c r="I205" s="14">
        <v>21800000</v>
      </c>
      <c r="J205" s="14">
        <v>18500000</v>
      </c>
      <c r="K205" s="14">
        <v>18500000</v>
      </c>
      <c r="L205" s="14">
        <v>16000000</v>
      </c>
      <c r="M205" s="14">
        <v>27900000</v>
      </c>
      <c r="N205" s="14">
        <v>21800000</v>
      </c>
      <c r="O205" s="13">
        <v>21800000</v>
      </c>
      <c r="P205" s="22">
        <f>G205+(G205/10)</f>
        <v>9935200</v>
      </c>
      <c r="Q205" s="22">
        <f>G205+(G205*0.07)</f>
        <v>9664240</v>
      </c>
      <c r="R205" s="22">
        <f>G205+(G205*0.35)</f>
        <v>12193200</v>
      </c>
      <c r="S205" s="22">
        <f>G205+(G205*0.15)</f>
        <v>10386800</v>
      </c>
      <c r="T205" s="22">
        <f>G205+(G205*0.75)</f>
        <v>15806000</v>
      </c>
      <c r="U205" s="22">
        <f>G205+(G205*0.6)</f>
        <v>14451200</v>
      </c>
    </row>
    <row r="206" spans="1:21" s="16" customFormat="1" ht="23.45" customHeight="1" x14ac:dyDescent="0.45">
      <c r="A206" s="17">
        <v>206</v>
      </c>
      <c r="B206" s="4" t="s">
        <v>36</v>
      </c>
      <c r="C206" s="4" t="s">
        <v>72</v>
      </c>
      <c r="D206" s="18" t="s">
        <v>350</v>
      </c>
      <c r="E206" s="19">
        <v>1</v>
      </c>
      <c r="F206" s="13">
        <v>53500000</v>
      </c>
      <c r="G206" s="20">
        <v>9800000</v>
      </c>
      <c r="H206" s="14">
        <v>52300000</v>
      </c>
      <c r="I206" s="14">
        <v>53350000</v>
      </c>
      <c r="J206" s="14">
        <v>44700000</v>
      </c>
      <c r="K206" s="14">
        <v>116780000</v>
      </c>
      <c r="L206" s="14">
        <v>45500000</v>
      </c>
      <c r="M206" s="14">
        <v>56700000</v>
      </c>
      <c r="N206" s="14">
        <v>53700000</v>
      </c>
      <c r="O206" s="13">
        <v>53700000</v>
      </c>
      <c r="P206" s="22">
        <f>G206+(G206/10)</f>
        <v>10780000</v>
      </c>
      <c r="Q206" s="22">
        <f>G206+(G206*0.07)</f>
        <v>10486000</v>
      </c>
      <c r="R206" s="22">
        <f>G206+(G206*0.35)</f>
        <v>13230000</v>
      </c>
      <c r="S206" s="22">
        <f>G206+(G206*0.15)</f>
        <v>11270000</v>
      </c>
      <c r="T206" s="22">
        <f>G206+(G206*0.75)</f>
        <v>17150000</v>
      </c>
      <c r="U206" s="22">
        <f>G206+(G206*0.6)</f>
        <v>15680000</v>
      </c>
    </row>
    <row r="207" spans="1:21" s="16" customFormat="1" ht="23.45" customHeight="1" x14ac:dyDescent="0.45">
      <c r="A207" s="10">
        <v>207</v>
      </c>
      <c r="B207" s="3" t="s">
        <v>36</v>
      </c>
      <c r="C207" s="3" t="s">
        <v>64</v>
      </c>
      <c r="D207" s="11" t="s">
        <v>351</v>
      </c>
      <c r="E207" s="12">
        <v>1</v>
      </c>
      <c r="F207" s="13">
        <v>26200000</v>
      </c>
      <c r="G207" s="14">
        <v>11000000</v>
      </c>
      <c r="H207" s="15" t="s">
        <v>465</v>
      </c>
      <c r="I207" s="15" t="s">
        <v>465</v>
      </c>
      <c r="J207" s="15" t="s">
        <v>466</v>
      </c>
      <c r="K207" s="15" t="s">
        <v>466</v>
      </c>
      <c r="L207" s="15" t="s">
        <v>465</v>
      </c>
      <c r="M207" s="15" t="s">
        <v>465</v>
      </c>
      <c r="N207" s="14">
        <v>26300000</v>
      </c>
      <c r="O207" s="13">
        <v>26300000</v>
      </c>
      <c r="P207" s="22">
        <f>G207+(G207/10)</f>
        <v>12100000</v>
      </c>
      <c r="Q207" s="22">
        <f>G207+(G207*0.07)</f>
        <v>11770000</v>
      </c>
      <c r="R207" s="22">
        <f>G207+(G207*0.35)</f>
        <v>14850000</v>
      </c>
      <c r="S207" s="22">
        <f>G207+(G207*0.15)</f>
        <v>12650000</v>
      </c>
      <c r="T207" s="22">
        <f>G207+(G207*0.75)</f>
        <v>19250000</v>
      </c>
      <c r="U207" s="22">
        <f>G207+(G207*0.6)</f>
        <v>17600000</v>
      </c>
    </row>
    <row r="208" spans="1:21" s="16" customFormat="1" ht="23.45" customHeight="1" x14ac:dyDescent="0.45">
      <c r="A208" s="17">
        <v>208</v>
      </c>
      <c r="B208" s="4" t="s">
        <v>37</v>
      </c>
      <c r="C208" s="4" t="s">
        <v>71</v>
      </c>
      <c r="D208" s="18" t="s">
        <v>352</v>
      </c>
      <c r="E208" s="19">
        <v>2</v>
      </c>
      <c r="F208" s="13">
        <v>38000000</v>
      </c>
      <c r="G208" s="20">
        <v>49000000</v>
      </c>
      <c r="H208" s="15" t="s">
        <v>465</v>
      </c>
      <c r="I208" s="15" t="s">
        <v>465</v>
      </c>
      <c r="J208" s="15" t="s">
        <v>466</v>
      </c>
      <c r="K208" s="15" t="s">
        <v>466</v>
      </c>
      <c r="L208" s="15" t="s">
        <v>465</v>
      </c>
      <c r="M208" s="15" t="s">
        <v>465</v>
      </c>
      <c r="N208" s="14">
        <f>MROUND(S208,100000)</f>
        <v>56400000</v>
      </c>
      <c r="O208" s="13">
        <v>56400000</v>
      </c>
      <c r="P208" s="22">
        <f>G208+(G208/10)</f>
        <v>53900000</v>
      </c>
      <c r="Q208" s="22">
        <f>G208+(G208*0.07)</f>
        <v>52430000</v>
      </c>
      <c r="R208" s="22">
        <f>G208+(G208*0.35)</f>
        <v>66150000</v>
      </c>
      <c r="S208" s="22">
        <f>G208+(G208*0.15)</f>
        <v>56350000</v>
      </c>
      <c r="T208" s="22">
        <f>G208+(G208*0.75)</f>
        <v>85750000</v>
      </c>
      <c r="U208" s="22">
        <f>G208+(G208*0.6)</f>
        <v>78400000</v>
      </c>
    </row>
    <row r="209" spans="1:21" s="16" customFormat="1" ht="23.45" customHeight="1" x14ac:dyDescent="0.45">
      <c r="A209" s="10">
        <v>209</v>
      </c>
      <c r="B209" s="3" t="s">
        <v>37</v>
      </c>
      <c r="C209" s="3" t="s">
        <v>130</v>
      </c>
      <c r="D209" s="11" t="s">
        <v>353</v>
      </c>
      <c r="E209" s="12">
        <v>1</v>
      </c>
      <c r="F209" s="13">
        <v>0</v>
      </c>
      <c r="G209" s="14">
        <v>72000000</v>
      </c>
      <c r="H209" s="14">
        <v>78800000</v>
      </c>
      <c r="I209" s="14">
        <v>84800000</v>
      </c>
      <c r="J209" s="14">
        <v>53700000</v>
      </c>
      <c r="K209" s="14">
        <v>82000000</v>
      </c>
      <c r="L209" s="14">
        <v>53700000</v>
      </c>
      <c r="M209" s="14">
        <v>139900000</v>
      </c>
      <c r="N209" s="14">
        <f>MROUND(P209,100000)</f>
        <v>79200000</v>
      </c>
      <c r="O209" s="13">
        <v>79200000</v>
      </c>
      <c r="P209" s="22">
        <f>G209+(G209/10)</f>
        <v>79200000</v>
      </c>
      <c r="Q209" s="22">
        <f>G209+(G209*0.07)</f>
        <v>77040000</v>
      </c>
      <c r="R209" s="22">
        <f>G209+(G209*0.35)</f>
        <v>97200000</v>
      </c>
      <c r="S209" s="22">
        <f>G209+(G209*0.15)</f>
        <v>82800000</v>
      </c>
      <c r="T209" s="22">
        <f>G209+(G209*0.75)</f>
        <v>126000000</v>
      </c>
      <c r="U209" s="22">
        <f>G209+(G209*0.6)</f>
        <v>115200000</v>
      </c>
    </row>
    <row r="210" spans="1:21" s="16" customFormat="1" ht="23.45" customHeight="1" x14ac:dyDescent="0.45">
      <c r="A210" s="17">
        <v>210</v>
      </c>
      <c r="B210" s="4" t="s">
        <v>38</v>
      </c>
      <c r="C210" s="4" t="s">
        <v>81</v>
      </c>
      <c r="D210" s="18" t="s">
        <v>354</v>
      </c>
      <c r="E210" s="19">
        <v>1</v>
      </c>
      <c r="F210" s="13">
        <v>49732000</v>
      </c>
      <c r="G210" s="20">
        <v>44757900</v>
      </c>
      <c r="H210" s="15" t="s">
        <v>465</v>
      </c>
      <c r="I210" s="15" t="s">
        <v>465</v>
      </c>
      <c r="J210" s="14">
        <v>49280000</v>
      </c>
      <c r="K210" s="14">
        <v>49280000</v>
      </c>
      <c r="L210" s="15" t="s">
        <v>465</v>
      </c>
      <c r="M210" s="15" t="s">
        <v>465</v>
      </c>
      <c r="N210" s="14">
        <f>MROUND(P210,100000)</f>
        <v>49200000</v>
      </c>
      <c r="O210" s="14">
        <v>54700000</v>
      </c>
      <c r="P210" s="22">
        <f>G210+(G210/10)</f>
        <v>49233690</v>
      </c>
      <c r="Q210" s="22">
        <f>G210+(G210*0.07)</f>
        <v>47890953</v>
      </c>
      <c r="R210" s="22">
        <f>G210+(G210*0.35)</f>
        <v>60423165</v>
      </c>
      <c r="S210" s="22">
        <f>G210+(G210*0.15)</f>
        <v>51471585</v>
      </c>
      <c r="T210" s="22">
        <f>G210+(G210*0.75)</f>
        <v>78326325</v>
      </c>
      <c r="U210" s="22">
        <f>G210+(G210*0.6)</f>
        <v>71612640</v>
      </c>
    </row>
    <row r="211" spans="1:21" s="16" customFormat="1" ht="23.45" customHeight="1" x14ac:dyDescent="0.45">
      <c r="A211" s="10">
        <v>211</v>
      </c>
      <c r="B211" s="3" t="s">
        <v>38</v>
      </c>
      <c r="C211" s="3" t="s">
        <v>81</v>
      </c>
      <c r="D211" s="11" t="s">
        <v>355</v>
      </c>
      <c r="E211" s="12">
        <v>1</v>
      </c>
      <c r="F211" s="13">
        <v>49732000</v>
      </c>
      <c r="G211" s="14">
        <v>44757900</v>
      </c>
      <c r="H211" s="15" t="s">
        <v>465</v>
      </c>
      <c r="I211" s="15" t="s">
        <v>465</v>
      </c>
      <c r="J211" s="14">
        <v>53460000</v>
      </c>
      <c r="K211" s="14">
        <v>53460000</v>
      </c>
      <c r="L211" s="15" t="s">
        <v>465</v>
      </c>
      <c r="M211" s="15" t="s">
        <v>465</v>
      </c>
      <c r="N211" s="14">
        <f t="shared" si="3"/>
        <v>51500000</v>
      </c>
      <c r="O211" s="14">
        <v>54700000</v>
      </c>
      <c r="P211" s="22">
        <f>G211+(G211/10)</f>
        <v>49233690</v>
      </c>
      <c r="Q211" s="22">
        <f>G211+(G211*0.07)</f>
        <v>47890953</v>
      </c>
      <c r="R211" s="22">
        <f>G211+(G211*0.35)</f>
        <v>60423165</v>
      </c>
      <c r="S211" s="22">
        <f>G211+(G211*0.15)</f>
        <v>51471585</v>
      </c>
      <c r="T211" s="22">
        <f>G211+(G211*0.75)</f>
        <v>78326325</v>
      </c>
      <c r="U211" s="22">
        <f>G211+(G211*0.6)</f>
        <v>71612640</v>
      </c>
    </row>
    <row r="212" spans="1:21" s="16" customFormat="1" ht="23.45" customHeight="1" x14ac:dyDescent="0.45">
      <c r="A212" s="17">
        <v>212</v>
      </c>
      <c r="B212" s="4" t="s">
        <v>39</v>
      </c>
      <c r="C212" s="4" t="s">
        <v>106</v>
      </c>
      <c r="D212" s="18" t="s">
        <v>356</v>
      </c>
      <c r="E212" s="19">
        <v>1</v>
      </c>
      <c r="F212" s="13">
        <v>0</v>
      </c>
      <c r="G212" s="20">
        <v>42000000</v>
      </c>
      <c r="H212" s="14">
        <v>37200000</v>
      </c>
      <c r="I212" s="14">
        <v>37200000</v>
      </c>
      <c r="J212" s="15" t="s">
        <v>465</v>
      </c>
      <c r="K212" s="15" t="s">
        <v>465</v>
      </c>
      <c r="L212" s="15" t="s">
        <v>465</v>
      </c>
      <c r="M212" s="15" t="s">
        <v>465</v>
      </c>
      <c r="N212" s="14">
        <f>MROUND(P212,100000)</f>
        <v>46200000</v>
      </c>
      <c r="O212" s="13">
        <v>46200000</v>
      </c>
      <c r="P212" s="22">
        <f>G212+(G212/10)</f>
        <v>46200000</v>
      </c>
      <c r="Q212" s="22">
        <f>G212+(G212*0.07)</f>
        <v>44940000</v>
      </c>
      <c r="R212" s="22">
        <f>G212+(G212*0.35)</f>
        <v>56700000</v>
      </c>
      <c r="S212" s="22">
        <f>G212+(G212*0.15)</f>
        <v>48300000</v>
      </c>
      <c r="T212" s="22">
        <f>G212+(G212*0.75)</f>
        <v>73500000</v>
      </c>
      <c r="U212" s="22">
        <f>G212+(G212*0.6)</f>
        <v>67200000</v>
      </c>
    </row>
    <row r="213" spans="1:21" s="16" customFormat="1" ht="23.45" customHeight="1" x14ac:dyDescent="0.45">
      <c r="A213" s="10">
        <v>213</v>
      </c>
      <c r="B213" s="3" t="s">
        <v>40</v>
      </c>
      <c r="C213" s="3" t="s">
        <v>96</v>
      </c>
      <c r="D213" s="11" t="s">
        <v>357</v>
      </c>
      <c r="E213" s="12">
        <v>1</v>
      </c>
      <c r="F213" s="13">
        <v>235000000</v>
      </c>
      <c r="G213" s="14">
        <v>213179999</v>
      </c>
      <c r="H213" s="15" t="s">
        <v>465</v>
      </c>
      <c r="I213" s="15" t="s">
        <v>465</v>
      </c>
      <c r="J213" s="14">
        <v>206682000</v>
      </c>
      <c r="K213" s="14">
        <v>220000000</v>
      </c>
      <c r="L213" s="14">
        <v>210900000</v>
      </c>
      <c r="M213" s="14">
        <v>298000000</v>
      </c>
      <c r="N213" s="14">
        <f t="shared" si="3"/>
        <v>245200000</v>
      </c>
      <c r="O213" s="26">
        <v>239000000</v>
      </c>
      <c r="P213" s="22">
        <f>G213+(G213/10)</f>
        <v>234497998.90000001</v>
      </c>
      <c r="Q213" s="22">
        <f>G213+(G213*0.07)</f>
        <v>228102598.93000001</v>
      </c>
      <c r="R213" s="22">
        <f>G213+(G213*0.35)</f>
        <v>287792998.64999998</v>
      </c>
      <c r="S213" s="22">
        <f>G213+(G213*0.15)</f>
        <v>245156998.84999999</v>
      </c>
      <c r="T213" s="22">
        <f>G213+(G213*0.75)</f>
        <v>373064998.25</v>
      </c>
      <c r="U213" s="22">
        <f>G213+(G213*0.6)</f>
        <v>341087998.39999998</v>
      </c>
    </row>
    <row r="214" spans="1:21" s="16" customFormat="1" ht="23.45" customHeight="1" x14ac:dyDescent="0.45">
      <c r="A214" s="17">
        <v>214</v>
      </c>
      <c r="B214" s="4" t="s">
        <v>40</v>
      </c>
      <c r="C214" s="4" t="s">
        <v>65</v>
      </c>
      <c r="D214" s="18" t="s">
        <v>358</v>
      </c>
      <c r="E214" s="19">
        <v>1</v>
      </c>
      <c r="F214" s="13">
        <v>357000000</v>
      </c>
      <c r="G214" s="20">
        <v>265000000</v>
      </c>
      <c r="H214" s="15" t="s">
        <v>465</v>
      </c>
      <c r="I214" s="15" t="s">
        <v>465</v>
      </c>
      <c r="J214" s="14">
        <v>288500000</v>
      </c>
      <c r="K214" s="14">
        <v>418500000</v>
      </c>
      <c r="L214" s="14">
        <v>292000000</v>
      </c>
      <c r="M214" s="14">
        <v>418500000</v>
      </c>
      <c r="N214" s="14">
        <f>MROUND(R214,100000)</f>
        <v>357800000</v>
      </c>
      <c r="O214" s="13">
        <v>357800000</v>
      </c>
      <c r="P214" s="22">
        <f>G214+(G214/10)</f>
        <v>291500000</v>
      </c>
      <c r="Q214" s="22">
        <f>G214+(G214*0.07)</f>
        <v>283550000</v>
      </c>
      <c r="R214" s="22">
        <f>G214+(G214*0.35)</f>
        <v>357750000</v>
      </c>
      <c r="S214" s="22">
        <f>G214+(G214*0.15)</f>
        <v>304750000</v>
      </c>
      <c r="T214" s="22">
        <f>G214+(G214*0.75)</f>
        <v>463750000</v>
      </c>
      <c r="U214" s="22">
        <f>G214+(G214*0.6)</f>
        <v>424000000</v>
      </c>
    </row>
    <row r="215" spans="1:21" s="16" customFormat="1" ht="23.45" customHeight="1" x14ac:dyDescent="0.45">
      <c r="A215" s="10">
        <v>215</v>
      </c>
      <c r="B215" s="3" t="s">
        <v>40</v>
      </c>
      <c r="C215" s="3" t="s">
        <v>107</v>
      </c>
      <c r="D215" s="11" t="s">
        <v>359</v>
      </c>
      <c r="E215" s="12">
        <v>0</v>
      </c>
      <c r="F215" s="13">
        <v>324000000</v>
      </c>
      <c r="G215" s="14">
        <v>294730000</v>
      </c>
      <c r="H215" s="14">
        <v>282800000</v>
      </c>
      <c r="I215" s="14">
        <v>283670000</v>
      </c>
      <c r="J215" s="14">
        <v>239990000</v>
      </c>
      <c r="K215" s="14">
        <v>349800000</v>
      </c>
      <c r="L215" s="14">
        <v>247900000</v>
      </c>
      <c r="M215" s="14">
        <v>352000000</v>
      </c>
      <c r="N215" s="14">
        <f>MROUND(P215,100000)</f>
        <v>324200000</v>
      </c>
      <c r="O215" s="13">
        <v>324200000</v>
      </c>
      <c r="P215" s="22">
        <f>G215+(G215/10)</f>
        <v>324203000</v>
      </c>
      <c r="Q215" s="22">
        <f>G215+(G215*0.07)</f>
        <v>315361100</v>
      </c>
      <c r="R215" s="22">
        <f>G215+(G215*0.35)</f>
        <v>397885500</v>
      </c>
      <c r="S215" s="22">
        <f>G215+(G215*0.15)</f>
        <v>338939500</v>
      </c>
      <c r="T215" s="22">
        <f>G215+(G215*0.75)</f>
        <v>515777500</v>
      </c>
      <c r="U215" s="22">
        <f>G215+(G215*0.6)</f>
        <v>471568000</v>
      </c>
    </row>
    <row r="216" spans="1:21" s="16" customFormat="1" ht="23.45" customHeight="1" x14ac:dyDescent="0.45">
      <c r="A216" s="17">
        <v>216</v>
      </c>
      <c r="B216" s="4" t="s">
        <v>40</v>
      </c>
      <c r="C216" s="4" t="s">
        <v>61</v>
      </c>
      <c r="D216" s="18" t="s">
        <v>360</v>
      </c>
      <c r="E216" s="19">
        <v>0</v>
      </c>
      <c r="F216" s="13">
        <v>292000000</v>
      </c>
      <c r="G216" s="20">
        <v>139941000</v>
      </c>
      <c r="H216" s="15" t="s">
        <v>465</v>
      </c>
      <c r="I216" s="15" t="s">
        <v>465</v>
      </c>
      <c r="J216" s="15" t="s">
        <v>466</v>
      </c>
      <c r="K216" s="15" t="s">
        <v>466</v>
      </c>
      <c r="L216" s="15" t="s">
        <v>465</v>
      </c>
      <c r="M216" s="15" t="s">
        <v>465</v>
      </c>
      <c r="N216" s="14">
        <v>294000000</v>
      </c>
      <c r="O216" s="13">
        <v>294000000</v>
      </c>
      <c r="P216" s="22">
        <f>G216+(G216/10)</f>
        <v>153935100</v>
      </c>
      <c r="Q216" s="22">
        <f>G216+(G216*0.07)</f>
        <v>149736870</v>
      </c>
      <c r="R216" s="22">
        <f>G216+(G216*0.35)</f>
        <v>188920350</v>
      </c>
      <c r="S216" s="22">
        <f>G216+(G216*0.15)</f>
        <v>160932150</v>
      </c>
      <c r="T216" s="22">
        <f>G216+(G216*0.75)</f>
        <v>244896750</v>
      </c>
      <c r="U216" s="22">
        <f>G216+(G216*0.6)</f>
        <v>223905600</v>
      </c>
    </row>
    <row r="217" spans="1:21" s="16" customFormat="1" ht="23.45" customHeight="1" x14ac:dyDescent="0.45">
      <c r="A217" s="10">
        <v>217</v>
      </c>
      <c r="B217" s="3" t="s">
        <v>40</v>
      </c>
      <c r="C217" s="3" t="s">
        <v>131</v>
      </c>
      <c r="D217" s="11" t="s">
        <v>361</v>
      </c>
      <c r="E217" s="12">
        <v>1</v>
      </c>
      <c r="F217" s="13">
        <v>0</v>
      </c>
      <c r="G217" s="14">
        <v>207800000</v>
      </c>
      <c r="H217" s="15" t="s">
        <v>465</v>
      </c>
      <c r="I217" s="15" t="s">
        <v>465</v>
      </c>
      <c r="J217" s="14">
        <v>267770000</v>
      </c>
      <c r="K217" s="14">
        <v>270000000</v>
      </c>
      <c r="L217" s="14">
        <v>270000000</v>
      </c>
      <c r="M217" s="14">
        <v>277770000</v>
      </c>
      <c r="N217" s="14">
        <v>270000000</v>
      </c>
      <c r="O217" s="13">
        <v>270000000</v>
      </c>
      <c r="P217" s="22">
        <v>1</v>
      </c>
      <c r="Q217" s="22">
        <f>G217+(G217*0.07)</f>
        <v>222346000</v>
      </c>
      <c r="R217" s="22">
        <f>G217+(G217*0.35)</f>
        <v>280530000</v>
      </c>
      <c r="S217" s="22">
        <f>G217+(G217*0.15)</f>
        <v>238970000</v>
      </c>
      <c r="T217" s="22">
        <f>G217+(G217*0.75)</f>
        <v>363650000</v>
      </c>
      <c r="U217" s="22">
        <f>G217+(G217*0.6)</f>
        <v>332480000</v>
      </c>
    </row>
    <row r="218" spans="1:21" s="16" customFormat="1" ht="23.45" customHeight="1" x14ac:dyDescent="0.45">
      <c r="A218" s="17">
        <v>218</v>
      </c>
      <c r="B218" s="4" t="s">
        <v>41</v>
      </c>
      <c r="C218" s="4" t="s">
        <v>59</v>
      </c>
      <c r="D218" s="18" t="s">
        <v>362</v>
      </c>
      <c r="E218" s="19">
        <v>2</v>
      </c>
      <c r="F218" s="13">
        <v>54000000</v>
      </c>
      <c r="G218" s="20">
        <v>50256880</v>
      </c>
      <c r="H218" s="14">
        <v>44980000</v>
      </c>
      <c r="I218" s="14">
        <v>45000000</v>
      </c>
      <c r="J218" s="14">
        <v>42800000</v>
      </c>
      <c r="K218" s="14">
        <v>62000000</v>
      </c>
      <c r="L218" s="14">
        <v>49750000</v>
      </c>
      <c r="M218" s="14">
        <v>62000000</v>
      </c>
      <c r="N218" s="14">
        <f>MROUND(P218,100000)</f>
        <v>55300000</v>
      </c>
      <c r="O218" s="13">
        <v>55300000</v>
      </c>
      <c r="P218" s="22">
        <f>G218+(G218/10)</f>
        <v>55282568</v>
      </c>
      <c r="Q218" s="22">
        <f>G218+(G218*0.07)</f>
        <v>53774861.600000001</v>
      </c>
      <c r="R218" s="22">
        <f>G218+(G218*0.35)</f>
        <v>67846788</v>
      </c>
      <c r="S218" s="22">
        <f>G218+(G218*0.15)</f>
        <v>57795412</v>
      </c>
      <c r="T218" s="22">
        <f>G218+(G218*0.75)</f>
        <v>87949540</v>
      </c>
      <c r="U218" s="22">
        <f>G218+(G218*0.6)</f>
        <v>80411008</v>
      </c>
    </row>
    <row r="219" spans="1:21" s="16" customFormat="1" ht="23.45" customHeight="1" x14ac:dyDescent="0.45">
      <c r="A219" s="10">
        <v>219</v>
      </c>
      <c r="B219" s="3" t="s">
        <v>41</v>
      </c>
      <c r="C219" s="3" t="s">
        <v>72</v>
      </c>
      <c r="D219" s="11" t="s">
        <v>363</v>
      </c>
      <c r="E219" s="12">
        <v>1</v>
      </c>
      <c r="F219" s="13">
        <v>69000000</v>
      </c>
      <c r="G219" s="14">
        <v>35000000</v>
      </c>
      <c r="H219" s="14">
        <v>53749400</v>
      </c>
      <c r="I219" s="14">
        <v>84000000</v>
      </c>
      <c r="J219" s="14">
        <v>39400000</v>
      </c>
      <c r="K219" s="14">
        <v>86661000</v>
      </c>
      <c r="L219" s="14">
        <v>38000000</v>
      </c>
      <c r="M219" s="14">
        <v>189000000</v>
      </c>
      <c r="N219" s="14">
        <v>85000000</v>
      </c>
      <c r="O219" s="26">
        <v>72000000</v>
      </c>
      <c r="P219" s="22">
        <f>G219+(G219/10)</f>
        <v>38500000</v>
      </c>
      <c r="Q219" s="22">
        <f>G219+(G219*0.07)</f>
        <v>37450000</v>
      </c>
      <c r="R219" s="22">
        <f>G219+(G219*0.35)</f>
        <v>47250000</v>
      </c>
      <c r="S219" s="22">
        <f>G219+(G219*0.15)</f>
        <v>40250000</v>
      </c>
      <c r="T219" s="22">
        <f>G219+(G219*0.75)</f>
        <v>61250000</v>
      </c>
      <c r="U219" s="22">
        <f>G219+(G219*0.6)</f>
        <v>56000000</v>
      </c>
    </row>
    <row r="220" spans="1:21" s="16" customFormat="1" ht="23.45" customHeight="1" x14ac:dyDescent="0.45">
      <c r="A220" s="17">
        <v>220</v>
      </c>
      <c r="B220" s="4" t="s">
        <v>42</v>
      </c>
      <c r="C220" s="4" t="s">
        <v>82</v>
      </c>
      <c r="D220" s="18" t="s">
        <v>364</v>
      </c>
      <c r="E220" s="19">
        <v>1</v>
      </c>
      <c r="F220" s="13">
        <v>182500000</v>
      </c>
      <c r="G220" s="20">
        <v>68241000</v>
      </c>
      <c r="H220" s="15" t="s">
        <v>465</v>
      </c>
      <c r="I220" s="15" t="s">
        <v>465</v>
      </c>
      <c r="J220" s="15" t="s">
        <v>465</v>
      </c>
      <c r="K220" s="15" t="s">
        <v>465</v>
      </c>
      <c r="L220" s="14">
        <v>140520000</v>
      </c>
      <c r="M220" s="14">
        <v>180841000</v>
      </c>
      <c r="N220" s="14">
        <v>182000000</v>
      </c>
      <c r="O220" s="14">
        <v>195200000</v>
      </c>
      <c r="P220" s="22">
        <f>G220+(G220/10)</f>
        <v>75065100</v>
      </c>
      <c r="Q220" s="22">
        <f>G220+(G220*0.07)</f>
        <v>73017870</v>
      </c>
      <c r="R220" s="22">
        <f>G220+(G220*0.35)</f>
        <v>92125350</v>
      </c>
      <c r="S220" s="22">
        <f>G220+(G220*0.15)</f>
        <v>78477150</v>
      </c>
      <c r="T220" s="22">
        <f>G220+(G220*0.75)</f>
        <v>119421750</v>
      </c>
      <c r="U220" s="22">
        <f>G220+(G220*0.6)</f>
        <v>109185600</v>
      </c>
    </row>
    <row r="221" spans="1:21" s="16" customFormat="1" ht="23.45" customHeight="1" x14ac:dyDescent="0.45">
      <c r="A221" s="10">
        <v>221</v>
      </c>
      <c r="B221" s="3" t="s">
        <v>42</v>
      </c>
      <c r="C221" s="3" t="s">
        <v>82</v>
      </c>
      <c r="D221" s="11" t="s">
        <v>365</v>
      </c>
      <c r="E221" s="12">
        <v>1</v>
      </c>
      <c r="F221" s="13">
        <v>152315000</v>
      </c>
      <c r="G221" s="14">
        <v>129467580</v>
      </c>
      <c r="H221" s="15" t="s">
        <v>465</v>
      </c>
      <c r="I221" s="15" t="s">
        <v>465</v>
      </c>
      <c r="J221" s="14">
        <v>116009400</v>
      </c>
      <c r="K221" s="14">
        <v>152000000</v>
      </c>
      <c r="L221" s="14">
        <v>114520000</v>
      </c>
      <c r="M221" s="14">
        <v>147385000</v>
      </c>
      <c r="N221" s="14">
        <v>150000000</v>
      </c>
      <c r="O221" s="14">
        <v>162900000</v>
      </c>
      <c r="P221" s="22">
        <f>G221+(G221/10)</f>
        <v>142414338</v>
      </c>
      <c r="Q221" s="22">
        <f>G221+(G221*0.07)</f>
        <v>138530310.59999999</v>
      </c>
      <c r="R221" s="22">
        <f>G221+(G221*0.35)</f>
        <v>174781233</v>
      </c>
      <c r="S221" s="22">
        <f>G221+(G221*0.15)</f>
        <v>148887717</v>
      </c>
      <c r="T221" s="22">
        <f>G221+(G221*0.75)</f>
        <v>226568265</v>
      </c>
      <c r="U221" s="22">
        <f>G221+(G221*0.6)</f>
        <v>207148128</v>
      </c>
    </row>
    <row r="222" spans="1:21" s="16" customFormat="1" ht="23.45" customHeight="1" x14ac:dyDescent="0.45">
      <c r="A222" s="17">
        <v>222</v>
      </c>
      <c r="B222" s="4" t="s">
        <v>42</v>
      </c>
      <c r="C222" s="4" t="s">
        <v>82</v>
      </c>
      <c r="D222" s="18" t="s">
        <v>366</v>
      </c>
      <c r="E222" s="19">
        <v>1</v>
      </c>
      <c r="F222" s="13">
        <v>186820000</v>
      </c>
      <c r="G222" s="20">
        <v>158796660</v>
      </c>
      <c r="H222" s="15" t="s">
        <v>465</v>
      </c>
      <c r="I222" s="15" t="s">
        <v>465</v>
      </c>
      <c r="J222" s="14">
        <v>151800000</v>
      </c>
      <c r="K222" s="14">
        <v>185122000</v>
      </c>
      <c r="L222" s="14">
        <v>143850000</v>
      </c>
      <c r="M222" s="14">
        <v>185122000</v>
      </c>
      <c r="N222" s="14">
        <v>185000000</v>
      </c>
      <c r="O222" s="14">
        <v>199800000</v>
      </c>
      <c r="P222" s="22">
        <f>G222+(G222/10)</f>
        <v>174676326</v>
      </c>
      <c r="Q222" s="22">
        <f>G222+(G222*0.07)</f>
        <v>169912426.19999999</v>
      </c>
      <c r="R222" s="22">
        <f>G222+(G222*0.35)</f>
        <v>214375491</v>
      </c>
      <c r="S222" s="22">
        <f>G222+(G222*0.15)</f>
        <v>182616159</v>
      </c>
      <c r="T222" s="22">
        <f>G222+(G222*0.75)</f>
        <v>277894155</v>
      </c>
      <c r="U222" s="22">
        <f>G222+(G222*0.6)</f>
        <v>254074656</v>
      </c>
    </row>
    <row r="223" spans="1:21" s="16" customFormat="1" ht="23.45" customHeight="1" x14ac:dyDescent="0.45">
      <c r="A223" s="10">
        <v>223</v>
      </c>
      <c r="B223" s="3" t="s">
        <v>43</v>
      </c>
      <c r="C223" s="3" t="s">
        <v>132</v>
      </c>
      <c r="D223" s="11" t="s">
        <v>367</v>
      </c>
      <c r="E223" s="12">
        <v>0</v>
      </c>
      <c r="F223" s="13">
        <v>0</v>
      </c>
      <c r="G223" s="14">
        <v>106875596</v>
      </c>
      <c r="H223" s="14">
        <v>129544100</v>
      </c>
      <c r="I223" s="14">
        <v>129544100</v>
      </c>
      <c r="J223" s="14">
        <v>113900400</v>
      </c>
      <c r="K223" s="14">
        <v>126840000</v>
      </c>
      <c r="L223" s="14">
        <v>110000000</v>
      </c>
      <c r="M223" s="14">
        <v>126442000</v>
      </c>
      <c r="N223" s="14">
        <f>MROUND(S223,100000)</f>
        <v>122900000</v>
      </c>
      <c r="O223" s="13">
        <v>122900000</v>
      </c>
      <c r="P223" s="22">
        <f>G223+(G223/10)</f>
        <v>117563155.59999999</v>
      </c>
      <c r="Q223" s="22">
        <f>G223+(G223*0.07)</f>
        <v>114356887.72</v>
      </c>
      <c r="R223" s="22">
        <f>G223+(G223*0.35)</f>
        <v>144282054.59999999</v>
      </c>
      <c r="S223" s="22">
        <f>G223+(G223*0.15)</f>
        <v>122906935.40000001</v>
      </c>
      <c r="T223" s="22">
        <f>G223+(G223*0.75)</f>
        <v>187032293</v>
      </c>
      <c r="U223" s="22">
        <f>G223+(G223*0.6)</f>
        <v>171000953.59999999</v>
      </c>
    </row>
    <row r="224" spans="1:21" s="16" customFormat="1" ht="23.45" customHeight="1" x14ac:dyDescent="0.45">
      <c r="A224" s="17">
        <v>224</v>
      </c>
      <c r="B224" s="4" t="s">
        <v>43</v>
      </c>
      <c r="C224" s="4" t="s">
        <v>132</v>
      </c>
      <c r="D224" s="18" t="s">
        <v>368</v>
      </c>
      <c r="E224" s="19">
        <v>1</v>
      </c>
      <c r="F224" s="13">
        <f>209750000*2</f>
        <v>419500000</v>
      </c>
      <c r="G224" s="20">
        <v>195999000</v>
      </c>
      <c r="H224" s="15" t="s">
        <v>465</v>
      </c>
      <c r="I224" s="15" t="s">
        <v>465</v>
      </c>
      <c r="J224" s="14">
        <v>358900000</v>
      </c>
      <c r="K224" s="14">
        <v>505000000</v>
      </c>
      <c r="L224" s="15" t="s">
        <v>465</v>
      </c>
      <c r="M224" s="15" t="s">
        <v>465</v>
      </c>
      <c r="N224" s="14">
        <v>420000000</v>
      </c>
      <c r="O224" s="13">
        <v>420000000</v>
      </c>
      <c r="P224" s="22">
        <f>G224+(G224/10)</f>
        <v>215598900</v>
      </c>
      <c r="Q224" s="22">
        <f>G224+(G224*0.07)</f>
        <v>209718930</v>
      </c>
      <c r="R224" s="22">
        <f>G224+(G224*0.35)</f>
        <v>264598650</v>
      </c>
      <c r="S224" s="22">
        <f>G224+(G224*0.15)</f>
        <v>225398850</v>
      </c>
      <c r="T224" s="22">
        <f>G224+(G224*0.75)</f>
        <v>342998250</v>
      </c>
      <c r="U224" s="22">
        <f>G224+(G224*0.6)</f>
        <v>313598400</v>
      </c>
    </row>
    <row r="225" spans="1:21" s="16" customFormat="1" ht="23.45" customHeight="1" x14ac:dyDescent="0.45">
      <c r="A225" s="10">
        <v>225</v>
      </c>
      <c r="B225" s="3" t="s">
        <v>43</v>
      </c>
      <c r="C225" s="3" t="s">
        <v>96</v>
      </c>
      <c r="D225" s="11" t="s">
        <v>369</v>
      </c>
      <c r="E225" s="12">
        <v>1</v>
      </c>
      <c r="F225" s="13">
        <f>224000000*2</f>
        <v>448000000</v>
      </c>
      <c r="G225" s="14">
        <v>173500000</v>
      </c>
      <c r="H225" s="15" t="s">
        <v>465</v>
      </c>
      <c r="I225" s="15" t="s">
        <v>465</v>
      </c>
      <c r="J225" s="14">
        <v>535900000</v>
      </c>
      <c r="K225" s="14">
        <v>535900000</v>
      </c>
      <c r="L225" s="14">
        <v>412000000</v>
      </c>
      <c r="M225" s="14">
        <v>425000000</v>
      </c>
      <c r="N225" s="14">
        <v>445000000</v>
      </c>
      <c r="O225" s="13">
        <v>445000000</v>
      </c>
      <c r="P225" s="22">
        <f>G225+(G225/10)</f>
        <v>190850000</v>
      </c>
      <c r="Q225" s="22">
        <f>G225+(G225*0.07)</f>
        <v>185645000</v>
      </c>
      <c r="R225" s="22">
        <f>G225+(G225*0.35)</f>
        <v>234225000</v>
      </c>
      <c r="S225" s="22">
        <f>G225+(G225*0.15)</f>
        <v>199525000</v>
      </c>
      <c r="T225" s="22">
        <f>G225+(G225*0.75)</f>
        <v>303625000</v>
      </c>
      <c r="U225" s="22">
        <f>G225+(G225*0.6)</f>
        <v>277600000</v>
      </c>
    </row>
    <row r="226" spans="1:21" s="16" customFormat="1" ht="23.45" customHeight="1" x14ac:dyDescent="0.45">
      <c r="A226" s="17">
        <v>226</v>
      </c>
      <c r="B226" s="4" t="s">
        <v>43</v>
      </c>
      <c r="C226" s="4" t="s">
        <v>133</v>
      </c>
      <c r="D226" s="18" t="s">
        <v>370</v>
      </c>
      <c r="E226" s="19">
        <v>1</v>
      </c>
      <c r="F226" s="13">
        <f>320000000*2</f>
        <v>640000000</v>
      </c>
      <c r="G226" s="20">
        <v>207250000</v>
      </c>
      <c r="H226" s="14">
        <v>655000000</v>
      </c>
      <c r="I226" s="14">
        <v>655000000</v>
      </c>
      <c r="J226" s="14">
        <v>607500000</v>
      </c>
      <c r="K226" s="14">
        <v>722000000</v>
      </c>
      <c r="L226" s="14">
        <v>595000000</v>
      </c>
      <c r="M226" s="14">
        <v>722000000</v>
      </c>
      <c r="N226" s="14">
        <v>670000000</v>
      </c>
      <c r="O226" s="13">
        <v>670000000</v>
      </c>
      <c r="P226" s="22">
        <f>G226+(G226/10)</f>
        <v>227975000</v>
      </c>
      <c r="Q226" s="22">
        <f>G226+(G226*0.07)</f>
        <v>221757500</v>
      </c>
      <c r="R226" s="22">
        <f>G226+(G226*0.35)</f>
        <v>279787500</v>
      </c>
      <c r="S226" s="22">
        <f>G226+(G226*0.15)</f>
        <v>238337500</v>
      </c>
      <c r="T226" s="22">
        <f>G226+(G226*0.75)</f>
        <v>362687500</v>
      </c>
      <c r="U226" s="22">
        <f>G226+(G226*0.6)</f>
        <v>331600000</v>
      </c>
    </row>
    <row r="227" spans="1:21" s="16" customFormat="1" ht="23.45" customHeight="1" x14ac:dyDescent="0.45">
      <c r="A227" s="10">
        <v>227</v>
      </c>
      <c r="B227" s="3" t="s">
        <v>43</v>
      </c>
      <c r="C227" s="3" t="s">
        <v>111</v>
      </c>
      <c r="D227" s="11" t="s">
        <v>371</v>
      </c>
      <c r="E227" s="12">
        <v>1</v>
      </c>
      <c r="F227" s="13">
        <f>278500000*2</f>
        <v>557000000</v>
      </c>
      <c r="G227" s="14">
        <v>298800000</v>
      </c>
      <c r="H227" s="14">
        <v>406990000</v>
      </c>
      <c r="I227" s="14">
        <v>538300000</v>
      </c>
      <c r="J227" s="14">
        <v>380000000</v>
      </c>
      <c r="K227" s="14">
        <v>657250000</v>
      </c>
      <c r="L227" s="14">
        <v>384990000</v>
      </c>
      <c r="M227" s="14">
        <v>626000000</v>
      </c>
      <c r="N227" s="14">
        <v>560000000</v>
      </c>
      <c r="O227" s="13">
        <v>560000000</v>
      </c>
      <c r="P227" s="22">
        <f>G227+(G227/10)</f>
        <v>328680000</v>
      </c>
      <c r="Q227" s="22">
        <f>G227+(G227*0.07)</f>
        <v>319716000</v>
      </c>
      <c r="R227" s="22">
        <f>G227+(G227*0.35)</f>
        <v>403380000</v>
      </c>
      <c r="S227" s="22">
        <f>G227+(G227*0.15)</f>
        <v>343620000</v>
      </c>
      <c r="T227" s="22">
        <f>G227+(G227*0.75)</f>
        <v>522900000</v>
      </c>
      <c r="U227" s="22">
        <f>G227+(G227*0.6)</f>
        <v>478080000</v>
      </c>
    </row>
    <row r="228" spans="1:21" s="16" customFormat="1" ht="23.45" customHeight="1" x14ac:dyDescent="0.45">
      <c r="A228" s="17">
        <v>228</v>
      </c>
      <c r="B228" s="4" t="s">
        <v>43</v>
      </c>
      <c r="C228" s="4" t="s">
        <v>111</v>
      </c>
      <c r="D228" s="18" t="s">
        <v>372</v>
      </c>
      <c r="E228" s="19">
        <v>1</v>
      </c>
      <c r="F228" s="13">
        <v>0</v>
      </c>
      <c r="G228" s="20">
        <v>304480000</v>
      </c>
      <c r="H228" s="15" t="s">
        <v>465</v>
      </c>
      <c r="I228" s="15" t="s">
        <v>465</v>
      </c>
      <c r="J228" s="15" t="s">
        <v>465</v>
      </c>
      <c r="K228" s="15" t="s">
        <v>465</v>
      </c>
      <c r="L228" s="15" t="s">
        <v>465</v>
      </c>
      <c r="M228" s="15" t="s">
        <v>465</v>
      </c>
      <c r="N228" s="14">
        <f>MROUND(R228,100000)</f>
        <v>411000000</v>
      </c>
      <c r="O228" s="13">
        <v>411000000</v>
      </c>
      <c r="P228" s="22">
        <f>G228+(G228/10)</f>
        <v>334928000</v>
      </c>
      <c r="Q228" s="22">
        <f>G228+(G228*0.07)</f>
        <v>325793600</v>
      </c>
      <c r="R228" s="22">
        <f>G228+(G228*0.35)</f>
        <v>411048000</v>
      </c>
      <c r="S228" s="22">
        <f>G228+(G228*0.15)</f>
        <v>350152000</v>
      </c>
      <c r="T228" s="22">
        <f>G228+(G228*0.75)</f>
        <v>532840000</v>
      </c>
      <c r="U228" s="22">
        <f>G228+(G228*0.6)</f>
        <v>487168000</v>
      </c>
    </row>
    <row r="229" spans="1:21" s="16" customFormat="1" ht="23.45" customHeight="1" x14ac:dyDescent="0.45">
      <c r="A229" s="10">
        <v>229</v>
      </c>
      <c r="B229" s="3" t="s">
        <v>43</v>
      </c>
      <c r="C229" s="3" t="s">
        <v>81</v>
      </c>
      <c r="D229" s="11" t="s">
        <v>373</v>
      </c>
      <c r="E229" s="12">
        <v>1</v>
      </c>
      <c r="F229" s="13">
        <f>229210000*2</f>
        <v>458420000</v>
      </c>
      <c r="G229" s="14">
        <v>206478700</v>
      </c>
      <c r="H229" s="15" t="s">
        <v>465</v>
      </c>
      <c r="I229" s="15" t="s">
        <v>465</v>
      </c>
      <c r="J229" s="15" t="s">
        <v>465</v>
      </c>
      <c r="K229" s="15" t="s">
        <v>465</v>
      </c>
      <c r="L229" s="15" t="s">
        <v>465</v>
      </c>
      <c r="M229" s="15" t="s">
        <v>465</v>
      </c>
      <c r="N229" s="14">
        <v>460000000</v>
      </c>
      <c r="O229" s="13">
        <v>460000000</v>
      </c>
      <c r="P229" s="22">
        <f>G229+(G229/10)</f>
        <v>227126570</v>
      </c>
      <c r="Q229" s="22">
        <f>G229+(G229*0.07)</f>
        <v>220932209</v>
      </c>
      <c r="R229" s="22">
        <f>G229+(G229*0.35)</f>
        <v>278746245</v>
      </c>
      <c r="S229" s="22">
        <f>G229+(G229*0.15)</f>
        <v>237450505</v>
      </c>
      <c r="T229" s="22">
        <f>G229+(G229*0.75)</f>
        <v>361337725</v>
      </c>
      <c r="U229" s="22">
        <f>G229+(G229*0.6)</f>
        <v>330365920</v>
      </c>
    </row>
    <row r="230" spans="1:21" s="16" customFormat="1" ht="23.45" customHeight="1" x14ac:dyDescent="0.45">
      <c r="A230" s="17">
        <v>230</v>
      </c>
      <c r="B230" s="4" t="s">
        <v>44</v>
      </c>
      <c r="C230" s="4" t="s">
        <v>109</v>
      </c>
      <c r="D230" s="18" t="s">
        <v>374</v>
      </c>
      <c r="E230" s="19">
        <v>3</v>
      </c>
      <c r="F230" s="13">
        <v>23500000</v>
      </c>
      <c r="G230" s="20">
        <v>8700000</v>
      </c>
      <c r="H230" s="14">
        <v>22990000</v>
      </c>
      <c r="I230" s="14">
        <v>22990000</v>
      </c>
      <c r="J230" s="14">
        <v>20800000</v>
      </c>
      <c r="K230" s="14">
        <v>26440000</v>
      </c>
      <c r="L230" s="14">
        <v>18500000</v>
      </c>
      <c r="M230" s="14">
        <v>25500000</v>
      </c>
      <c r="N230" s="14">
        <v>23500000</v>
      </c>
      <c r="O230" s="13">
        <v>23500000</v>
      </c>
      <c r="P230" s="22">
        <f>G230+(G230/10)</f>
        <v>9570000</v>
      </c>
      <c r="Q230" s="22">
        <f>G230+(G230*0.07)</f>
        <v>9309000</v>
      </c>
      <c r="R230" s="22">
        <f>G230+(G230*0.35)</f>
        <v>11745000</v>
      </c>
      <c r="S230" s="22">
        <f>G230+(G230*0.15)</f>
        <v>10005000</v>
      </c>
      <c r="T230" s="22">
        <f>G230+(G230*0.75)</f>
        <v>15225000</v>
      </c>
      <c r="U230" s="22">
        <f>G230+(G230*0.6)</f>
        <v>13920000</v>
      </c>
    </row>
    <row r="231" spans="1:21" s="16" customFormat="1" ht="23.45" customHeight="1" x14ac:dyDescent="0.45">
      <c r="A231" s="10">
        <v>231</v>
      </c>
      <c r="B231" s="3" t="s">
        <v>44</v>
      </c>
      <c r="C231" s="3" t="s">
        <v>59</v>
      </c>
      <c r="D231" s="11" t="s">
        <v>375</v>
      </c>
      <c r="E231" s="12">
        <v>12</v>
      </c>
      <c r="F231" s="13">
        <v>15000000</v>
      </c>
      <c r="G231" s="14">
        <v>3180000</v>
      </c>
      <c r="H231" s="15" t="s">
        <v>465</v>
      </c>
      <c r="I231" s="15" t="s">
        <v>465</v>
      </c>
      <c r="J231" s="14">
        <v>9800000</v>
      </c>
      <c r="K231" s="14">
        <v>15500000</v>
      </c>
      <c r="L231" s="14">
        <v>9800000</v>
      </c>
      <c r="M231" s="14">
        <v>12500000</v>
      </c>
      <c r="N231" s="14">
        <v>15000000</v>
      </c>
      <c r="O231" s="13">
        <v>15000000</v>
      </c>
      <c r="P231" s="22">
        <f>G231+(G231/10)</f>
        <v>3498000</v>
      </c>
      <c r="Q231" s="22">
        <f>G231+(G231*0.07)</f>
        <v>3402600</v>
      </c>
      <c r="R231" s="22">
        <f>G231+(G231*0.35)</f>
        <v>4293000</v>
      </c>
      <c r="S231" s="22">
        <f>G231+(G231*0.15)</f>
        <v>3657000</v>
      </c>
      <c r="T231" s="22">
        <f>G231+(G231*0.75)</f>
        <v>5565000</v>
      </c>
      <c r="U231" s="22">
        <f>G231+(G231*0.6)</f>
        <v>5088000</v>
      </c>
    </row>
    <row r="232" spans="1:21" s="16" customFormat="1" ht="23.45" customHeight="1" x14ac:dyDescent="0.45">
      <c r="A232" s="17">
        <v>232</v>
      </c>
      <c r="B232" s="4" t="s">
        <v>44</v>
      </c>
      <c r="C232" s="4" t="s">
        <v>84</v>
      </c>
      <c r="D232" s="18" t="s">
        <v>376</v>
      </c>
      <c r="E232" s="19">
        <v>1</v>
      </c>
      <c r="F232" s="13">
        <v>89500000</v>
      </c>
      <c r="G232" s="20">
        <v>12900000</v>
      </c>
      <c r="H232" s="15" t="s">
        <v>465</v>
      </c>
      <c r="I232" s="15" t="s">
        <v>465</v>
      </c>
      <c r="J232" s="14">
        <v>90000000</v>
      </c>
      <c r="K232" s="14">
        <v>104211000</v>
      </c>
      <c r="L232" s="14">
        <v>90000000</v>
      </c>
      <c r="M232" s="14">
        <v>104211000</v>
      </c>
      <c r="N232" s="14">
        <v>90000000</v>
      </c>
      <c r="O232" s="26">
        <v>93000000</v>
      </c>
      <c r="P232" s="22">
        <f>G232+(G232/10)</f>
        <v>14190000</v>
      </c>
      <c r="Q232" s="22">
        <f>G232+(G232*0.07)</f>
        <v>13803000</v>
      </c>
      <c r="R232" s="22">
        <f>G232+(G232*0.35)</f>
        <v>17415000</v>
      </c>
      <c r="S232" s="22">
        <f>G232+(G232*0.15)</f>
        <v>14835000</v>
      </c>
      <c r="T232" s="22">
        <f>G232+(G232*0.75)</f>
        <v>22575000</v>
      </c>
      <c r="U232" s="22">
        <f>G232+(G232*0.6)</f>
        <v>20640000</v>
      </c>
    </row>
    <row r="233" spans="1:21" s="16" customFormat="1" ht="23.45" customHeight="1" x14ac:dyDescent="0.45">
      <c r="A233" s="10">
        <v>233</v>
      </c>
      <c r="B233" s="3" t="s">
        <v>14</v>
      </c>
      <c r="C233" s="3" t="s">
        <v>83</v>
      </c>
      <c r="D233" s="11" t="s">
        <v>377</v>
      </c>
      <c r="E233" s="12">
        <v>1</v>
      </c>
      <c r="F233" s="13">
        <v>169000000</v>
      </c>
      <c r="G233" s="14">
        <v>115000000</v>
      </c>
      <c r="H233" s="15" t="s">
        <v>465</v>
      </c>
      <c r="I233" s="15" t="s">
        <v>465</v>
      </c>
      <c r="J233" s="14">
        <v>138500000</v>
      </c>
      <c r="K233" s="14">
        <v>199800000</v>
      </c>
      <c r="L233" s="15" t="s">
        <v>465</v>
      </c>
      <c r="M233" s="15" t="s">
        <v>465</v>
      </c>
      <c r="N233" s="14">
        <v>170000000</v>
      </c>
      <c r="O233" s="13">
        <v>170000000</v>
      </c>
      <c r="P233" s="22">
        <f>G233+(G233/10)</f>
        <v>126500000</v>
      </c>
      <c r="Q233" s="22">
        <f>G233+(G233*0.07)</f>
        <v>123050000</v>
      </c>
      <c r="R233" s="22">
        <f>G233+(G233*0.35)</f>
        <v>155250000</v>
      </c>
      <c r="S233" s="22">
        <f>G233+(G233*0.15)</f>
        <v>132250000</v>
      </c>
      <c r="T233" s="22">
        <f>G233+(G233*0.75)</f>
        <v>201250000</v>
      </c>
      <c r="U233" s="22">
        <f>G233+(G233*0.6)</f>
        <v>184000000</v>
      </c>
    </row>
    <row r="234" spans="1:21" s="16" customFormat="1" ht="23.45" customHeight="1" x14ac:dyDescent="0.45">
      <c r="A234" s="17">
        <v>234</v>
      </c>
      <c r="B234" s="4" t="s">
        <v>14</v>
      </c>
      <c r="C234" s="4" t="s">
        <v>58</v>
      </c>
      <c r="D234" s="18" t="s">
        <v>378</v>
      </c>
      <c r="E234" s="19">
        <v>2</v>
      </c>
      <c r="F234" s="13">
        <v>25500000</v>
      </c>
      <c r="G234" s="20">
        <v>17000000</v>
      </c>
      <c r="H234" s="14">
        <v>36000000</v>
      </c>
      <c r="I234" s="14">
        <v>36000000</v>
      </c>
      <c r="J234" s="14">
        <v>19800000</v>
      </c>
      <c r="K234" s="14">
        <v>31200000</v>
      </c>
      <c r="L234" s="14">
        <v>25500000</v>
      </c>
      <c r="M234" s="14">
        <v>25500000</v>
      </c>
      <c r="N234" s="14">
        <f>MROUND(U234,100000)</f>
        <v>27200000</v>
      </c>
      <c r="O234" s="26">
        <v>36000000</v>
      </c>
      <c r="P234" s="22">
        <f>G234+(G234/10)</f>
        <v>18700000</v>
      </c>
      <c r="Q234" s="22">
        <f>G234+(G234*0.07)</f>
        <v>18190000</v>
      </c>
      <c r="R234" s="22">
        <f>G234+(G234*0.35)</f>
        <v>22950000</v>
      </c>
      <c r="S234" s="22">
        <f>G234+(G234*0.15)</f>
        <v>19550000</v>
      </c>
      <c r="T234" s="22">
        <f>G234+(G234*0.75)</f>
        <v>29750000</v>
      </c>
      <c r="U234" s="22">
        <f>G234+(G234*0.6)</f>
        <v>27200000</v>
      </c>
    </row>
    <row r="235" spans="1:21" s="16" customFormat="1" ht="23.45" customHeight="1" x14ac:dyDescent="0.45">
      <c r="A235" s="10">
        <v>235</v>
      </c>
      <c r="B235" s="3" t="s">
        <v>14</v>
      </c>
      <c r="C235" s="3" t="s">
        <v>59</v>
      </c>
      <c r="D235" s="11" t="s">
        <v>379</v>
      </c>
      <c r="E235" s="12">
        <v>1</v>
      </c>
      <c r="F235" s="13">
        <v>51000000</v>
      </c>
      <c r="G235" s="14">
        <v>45500000</v>
      </c>
      <c r="H235" s="14">
        <v>46950000</v>
      </c>
      <c r="I235" s="14">
        <v>48800000</v>
      </c>
      <c r="J235" s="14">
        <v>42500000</v>
      </c>
      <c r="K235" s="14">
        <v>63610000</v>
      </c>
      <c r="L235" s="14">
        <v>43987000</v>
      </c>
      <c r="M235" s="14">
        <v>48500000</v>
      </c>
      <c r="N235" s="14">
        <f t="shared" si="3"/>
        <v>52300000</v>
      </c>
      <c r="O235" s="13">
        <v>52300000</v>
      </c>
      <c r="P235" s="22">
        <f>G235+(G235/10)</f>
        <v>50050000</v>
      </c>
      <c r="Q235" s="22">
        <f>G235+(G235*0.07)</f>
        <v>48685000</v>
      </c>
      <c r="R235" s="22">
        <f>G235+(G235*0.35)</f>
        <v>61425000</v>
      </c>
      <c r="S235" s="22">
        <f>G235+(G235*0.15)</f>
        <v>52325000</v>
      </c>
      <c r="T235" s="22">
        <f>G235+(G235*0.75)</f>
        <v>79625000</v>
      </c>
      <c r="U235" s="22">
        <f>G235+(G235*0.6)</f>
        <v>72800000</v>
      </c>
    </row>
    <row r="236" spans="1:21" s="16" customFormat="1" ht="23.45" customHeight="1" x14ac:dyDescent="0.45">
      <c r="A236" s="17">
        <v>236</v>
      </c>
      <c r="B236" s="4" t="s">
        <v>14</v>
      </c>
      <c r="C236" s="4" t="s">
        <v>72</v>
      </c>
      <c r="D236" s="18" t="s">
        <v>380</v>
      </c>
      <c r="E236" s="19">
        <v>1</v>
      </c>
      <c r="F236" s="13">
        <v>54900000</v>
      </c>
      <c r="G236" s="20">
        <v>11500000</v>
      </c>
      <c r="H236" s="14">
        <v>53302200</v>
      </c>
      <c r="I236" s="14">
        <v>53302200</v>
      </c>
      <c r="J236" s="14">
        <v>43000000</v>
      </c>
      <c r="K236" s="14">
        <v>65900000</v>
      </c>
      <c r="L236" s="14">
        <v>35500000</v>
      </c>
      <c r="M236" s="14">
        <v>62500000</v>
      </c>
      <c r="N236" s="14">
        <v>55000000</v>
      </c>
      <c r="O236" s="13">
        <v>55000000</v>
      </c>
      <c r="P236" s="22">
        <f>G236+(G236/10)</f>
        <v>12650000</v>
      </c>
      <c r="Q236" s="22">
        <f>G236+(G236*0.07)</f>
        <v>12305000</v>
      </c>
      <c r="R236" s="22">
        <f>G236+(G236*0.35)</f>
        <v>15525000</v>
      </c>
      <c r="S236" s="22">
        <f>G236+(G236*0.15)</f>
        <v>13225000</v>
      </c>
      <c r="T236" s="22">
        <f>G236+(G236*0.75)</f>
        <v>20125000</v>
      </c>
      <c r="U236" s="22">
        <f>G236+(G236*0.6)</f>
        <v>18400000</v>
      </c>
    </row>
    <row r="237" spans="1:21" s="16" customFormat="1" ht="23.45" customHeight="1" x14ac:dyDescent="0.45">
      <c r="A237" s="10">
        <v>237</v>
      </c>
      <c r="B237" s="3" t="s">
        <v>14</v>
      </c>
      <c r="C237" s="3" t="s">
        <v>72</v>
      </c>
      <c r="D237" s="11" t="s">
        <v>381</v>
      </c>
      <c r="E237" s="12">
        <v>1</v>
      </c>
      <c r="F237" s="13">
        <v>168000000</v>
      </c>
      <c r="G237" s="14">
        <v>55000000</v>
      </c>
      <c r="H237" s="15" t="s">
        <v>465</v>
      </c>
      <c r="I237" s="15" t="s">
        <v>465</v>
      </c>
      <c r="J237" s="14">
        <v>109000000</v>
      </c>
      <c r="K237" s="14">
        <v>205570000</v>
      </c>
      <c r="L237" s="14">
        <v>120000000</v>
      </c>
      <c r="M237" s="14">
        <v>190570000</v>
      </c>
      <c r="N237" s="14">
        <v>180000000</v>
      </c>
      <c r="O237" s="26">
        <v>170000000</v>
      </c>
      <c r="P237" s="22">
        <f>G237+(G237/10)</f>
        <v>60500000</v>
      </c>
      <c r="Q237" s="22">
        <f>G237+(G237*0.07)</f>
        <v>58850000</v>
      </c>
      <c r="R237" s="22">
        <f>G237+(G237*0.35)</f>
        <v>74250000</v>
      </c>
      <c r="S237" s="22">
        <f>G237+(G237*0.15)</f>
        <v>63250000</v>
      </c>
      <c r="T237" s="22">
        <f>G237+(G237*0.75)</f>
        <v>96250000</v>
      </c>
      <c r="U237" s="22">
        <f>G237+(G237*0.6)</f>
        <v>88000000</v>
      </c>
    </row>
    <row r="238" spans="1:21" s="16" customFormat="1" ht="23.45" customHeight="1" x14ac:dyDescent="0.45">
      <c r="A238" s="17">
        <v>238</v>
      </c>
      <c r="B238" s="4" t="s">
        <v>14</v>
      </c>
      <c r="C238" s="4" t="s">
        <v>130</v>
      </c>
      <c r="D238" s="18" t="s">
        <v>382</v>
      </c>
      <c r="E238" s="19">
        <v>1</v>
      </c>
      <c r="F238" s="13">
        <v>44200000</v>
      </c>
      <c r="G238" s="20">
        <v>22330000</v>
      </c>
      <c r="H238" s="14">
        <v>49600000</v>
      </c>
      <c r="I238" s="14">
        <v>49600000</v>
      </c>
      <c r="J238" s="14">
        <v>51720000</v>
      </c>
      <c r="K238" s="14">
        <v>51720000</v>
      </c>
      <c r="L238" s="14">
        <v>38800000</v>
      </c>
      <c r="M238" s="14">
        <v>53900000</v>
      </c>
      <c r="N238" s="14">
        <v>50000000</v>
      </c>
      <c r="O238" s="13">
        <v>50000000</v>
      </c>
      <c r="P238" s="22">
        <f>G238+(G238/10)</f>
        <v>24563000</v>
      </c>
      <c r="Q238" s="22">
        <f>G238+(G238*0.07)</f>
        <v>23893100</v>
      </c>
      <c r="R238" s="22">
        <f>G238+(G238*0.35)</f>
        <v>30145500</v>
      </c>
      <c r="S238" s="22">
        <f>G238+(G238*0.15)</f>
        <v>25679500</v>
      </c>
      <c r="T238" s="22">
        <f>G238+(G238*0.75)</f>
        <v>39077500</v>
      </c>
      <c r="U238" s="22">
        <f>G238+(G238*0.6)</f>
        <v>35728000</v>
      </c>
    </row>
    <row r="239" spans="1:21" s="16" customFormat="1" ht="23.45" customHeight="1" x14ac:dyDescent="0.45">
      <c r="A239" s="10">
        <v>239</v>
      </c>
      <c r="B239" s="3" t="s">
        <v>45</v>
      </c>
      <c r="C239" s="3" t="s">
        <v>73</v>
      </c>
      <c r="D239" s="11" t="s">
        <v>383</v>
      </c>
      <c r="E239" s="12">
        <v>1</v>
      </c>
      <c r="F239" s="13">
        <v>51000000</v>
      </c>
      <c r="G239" s="14">
        <v>45000000</v>
      </c>
      <c r="H239" s="14">
        <v>37500000</v>
      </c>
      <c r="I239" s="14">
        <v>43501000</v>
      </c>
      <c r="J239" s="14">
        <v>31390000</v>
      </c>
      <c r="K239" s="14">
        <v>71450000</v>
      </c>
      <c r="L239" s="14">
        <v>36500000</v>
      </c>
      <c r="M239" s="14">
        <v>39500000</v>
      </c>
      <c r="N239" s="14">
        <f>MROUND(S239,100000)</f>
        <v>51800000</v>
      </c>
      <c r="O239" s="13">
        <v>51800000</v>
      </c>
      <c r="P239" s="22">
        <f>G239+(G239/10)</f>
        <v>49500000</v>
      </c>
      <c r="Q239" s="22">
        <f>G239+(G239*0.07)</f>
        <v>48150000</v>
      </c>
      <c r="R239" s="22">
        <f>G239+(G239*0.35)</f>
        <v>60750000</v>
      </c>
      <c r="S239" s="22">
        <f>G239+(G239*0.15)</f>
        <v>51750000</v>
      </c>
      <c r="T239" s="22">
        <f>G239+(G239*0.75)</f>
        <v>78750000</v>
      </c>
      <c r="U239" s="22">
        <f>G239+(G239*0.6)</f>
        <v>72000000</v>
      </c>
    </row>
    <row r="240" spans="1:21" s="16" customFormat="1" ht="23.45" customHeight="1" x14ac:dyDescent="0.45">
      <c r="A240" s="17">
        <v>240</v>
      </c>
      <c r="B240" s="4" t="s">
        <v>45</v>
      </c>
      <c r="C240" s="4" t="s">
        <v>75</v>
      </c>
      <c r="D240" s="18" t="s">
        <v>384</v>
      </c>
      <c r="E240" s="19">
        <v>1</v>
      </c>
      <c r="F240" s="13">
        <v>49500000</v>
      </c>
      <c r="G240" s="20">
        <v>31000000</v>
      </c>
      <c r="H240" s="15" t="s">
        <v>465</v>
      </c>
      <c r="I240" s="15" t="s">
        <v>465</v>
      </c>
      <c r="J240" s="15" t="s">
        <v>465</v>
      </c>
      <c r="K240" s="15" t="s">
        <v>465</v>
      </c>
      <c r="L240" s="15" t="s">
        <v>465</v>
      </c>
      <c r="M240" s="15" t="s">
        <v>465</v>
      </c>
      <c r="N240" s="14">
        <f>MROUND(U240,100000)</f>
        <v>49600000</v>
      </c>
      <c r="O240" s="13">
        <v>49600000</v>
      </c>
      <c r="P240" s="22">
        <f>G240+(G240/10)</f>
        <v>34100000</v>
      </c>
      <c r="Q240" s="22">
        <f>G240+(G240*0.07)</f>
        <v>33170000</v>
      </c>
      <c r="R240" s="22">
        <f>G240+(G240*0.35)</f>
        <v>41850000</v>
      </c>
      <c r="S240" s="22">
        <f>G240+(G240*0.15)</f>
        <v>35650000</v>
      </c>
      <c r="T240" s="22">
        <f>G240+(G240*0.75)</f>
        <v>54250000</v>
      </c>
      <c r="U240" s="22">
        <f>G240+(G240*0.6)</f>
        <v>49600000</v>
      </c>
    </row>
    <row r="241" spans="1:21" s="16" customFormat="1" ht="23.45" customHeight="1" x14ac:dyDescent="0.45">
      <c r="A241" s="10">
        <v>241</v>
      </c>
      <c r="B241" s="3" t="s">
        <v>46</v>
      </c>
      <c r="C241" s="3" t="s">
        <v>130</v>
      </c>
      <c r="D241" s="11" t="s">
        <v>385</v>
      </c>
      <c r="E241" s="12">
        <v>1</v>
      </c>
      <c r="F241" s="13">
        <v>44200000</v>
      </c>
      <c r="G241" s="14">
        <v>21240000</v>
      </c>
      <c r="H241" s="14">
        <v>43800000</v>
      </c>
      <c r="I241" s="14">
        <v>44950000</v>
      </c>
      <c r="J241" s="14">
        <v>31980000</v>
      </c>
      <c r="K241" s="14">
        <v>47900000</v>
      </c>
      <c r="L241" s="14">
        <v>31980000</v>
      </c>
      <c r="M241" s="14">
        <v>48250000</v>
      </c>
      <c r="N241" s="14">
        <v>45600000</v>
      </c>
      <c r="O241" s="13">
        <v>45600000</v>
      </c>
      <c r="P241" s="22">
        <f>G241+(G241/10)</f>
        <v>23364000</v>
      </c>
      <c r="Q241" s="22">
        <f>G241+(G241*0.07)</f>
        <v>22726800</v>
      </c>
      <c r="R241" s="22">
        <f>G241+(G241*0.35)</f>
        <v>28674000</v>
      </c>
      <c r="S241" s="22">
        <f>G241+(G241*0.15)</f>
        <v>24426000</v>
      </c>
      <c r="T241" s="22">
        <f>G241+(G241*0.75)</f>
        <v>37170000</v>
      </c>
      <c r="U241" s="22">
        <f>G241+(G241*0.6)</f>
        <v>33984000</v>
      </c>
    </row>
    <row r="242" spans="1:21" s="16" customFormat="1" ht="23.45" customHeight="1" x14ac:dyDescent="0.45">
      <c r="A242" s="17">
        <v>242</v>
      </c>
      <c r="B242" s="4" t="s">
        <v>46</v>
      </c>
      <c r="C242" s="4" t="s">
        <v>59</v>
      </c>
      <c r="D242" s="18" t="s">
        <v>386</v>
      </c>
      <c r="E242" s="19">
        <v>0</v>
      </c>
      <c r="F242" s="13">
        <v>17800000</v>
      </c>
      <c r="G242" s="20">
        <v>15036698</v>
      </c>
      <c r="H242" s="14">
        <v>17000000</v>
      </c>
      <c r="I242" s="14">
        <v>17000000</v>
      </c>
      <c r="J242" s="14">
        <v>13200000</v>
      </c>
      <c r="K242" s="14">
        <v>22000000</v>
      </c>
      <c r="L242" s="14">
        <v>13200000</v>
      </c>
      <c r="M242" s="14">
        <v>22000000</v>
      </c>
      <c r="N242" s="14">
        <f>MROUND(R242,100000)</f>
        <v>20300000</v>
      </c>
      <c r="O242" s="13">
        <v>20300000</v>
      </c>
      <c r="P242" s="22">
        <f>G242+(G242/10)</f>
        <v>16540367.800000001</v>
      </c>
      <c r="Q242" s="22">
        <f>G242+(G242*0.07)</f>
        <v>16089266.859999999</v>
      </c>
      <c r="R242" s="22">
        <f>G242+(G242*0.35)</f>
        <v>20299542.300000001</v>
      </c>
      <c r="S242" s="22">
        <f>G242+(G242*0.15)</f>
        <v>17292202.699999999</v>
      </c>
      <c r="T242" s="22">
        <f>G242+(G242*0.75)</f>
        <v>26314221.5</v>
      </c>
      <c r="U242" s="22">
        <f>G242+(G242*0.6)</f>
        <v>24058716.799999997</v>
      </c>
    </row>
    <row r="243" spans="1:21" s="16" customFormat="1" ht="23.45" customHeight="1" x14ac:dyDescent="0.45">
      <c r="A243" s="10">
        <v>243</v>
      </c>
      <c r="B243" s="3" t="s">
        <v>46</v>
      </c>
      <c r="C243" s="3" t="s">
        <v>85</v>
      </c>
      <c r="D243" s="11" t="s">
        <v>387</v>
      </c>
      <c r="E243" s="12">
        <v>1</v>
      </c>
      <c r="F243" s="13">
        <v>0</v>
      </c>
      <c r="G243" s="14">
        <v>19800000</v>
      </c>
      <c r="H243" s="15" t="s">
        <v>465</v>
      </c>
      <c r="I243" s="15" t="s">
        <v>465</v>
      </c>
      <c r="J243" s="14">
        <v>35500000</v>
      </c>
      <c r="K243" s="14">
        <v>35500000</v>
      </c>
      <c r="L243" s="15" t="s">
        <v>465</v>
      </c>
      <c r="M243" s="15" t="s">
        <v>465</v>
      </c>
      <c r="N243" s="14">
        <f>MROUND(R243,100000)</f>
        <v>26700000</v>
      </c>
      <c r="O243" s="13">
        <v>26700000</v>
      </c>
      <c r="P243" s="22">
        <f>G243+(G243/10)</f>
        <v>21780000</v>
      </c>
      <c r="Q243" s="22">
        <f>G243+(G243*0.07)</f>
        <v>21186000</v>
      </c>
      <c r="R243" s="22">
        <f>G243+(G243*0.35)</f>
        <v>26730000</v>
      </c>
      <c r="S243" s="22">
        <f>G243+(G243*0.15)</f>
        <v>22770000</v>
      </c>
      <c r="T243" s="22">
        <f>G243+(G243*0.75)</f>
        <v>34650000</v>
      </c>
      <c r="U243" s="22">
        <f>G243+(G243*0.6)</f>
        <v>31680000</v>
      </c>
    </row>
    <row r="244" spans="1:21" s="16" customFormat="1" ht="23.45" customHeight="1" x14ac:dyDescent="0.45">
      <c r="A244" s="17">
        <v>244</v>
      </c>
      <c r="B244" s="4" t="s">
        <v>46</v>
      </c>
      <c r="C244" s="4" t="s">
        <v>134</v>
      </c>
      <c r="D244" s="18" t="s">
        <v>388</v>
      </c>
      <c r="E244" s="19">
        <v>1</v>
      </c>
      <c r="F244" s="13">
        <v>15400000</v>
      </c>
      <c r="G244" s="20">
        <v>5200000</v>
      </c>
      <c r="H244" s="15" t="s">
        <v>465</v>
      </c>
      <c r="I244" s="15" t="s">
        <v>465</v>
      </c>
      <c r="J244" s="15" t="s">
        <v>465</v>
      </c>
      <c r="K244" s="15" t="s">
        <v>465</v>
      </c>
      <c r="L244" s="15" t="s">
        <v>465</v>
      </c>
      <c r="M244" s="15" t="s">
        <v>465</v>
      </c>
      <c r="N244" s="14">
        <v>16000000</v>
      </c>
      <c r="O244" s="28">
        <v>12800000</v>
      </c>
      <c r="P244" s="22">
        <f>G244+(G244/10)</f>
        <v>5720000</v>
      </c>
      <c r="Q244" s="22">
        <f>G244+(G244*0.07)</f>
        <v>5564000</v>
      </c>
      <c r="R244" s="22">
        <f>G244+(G244*0.35)</f>
        <v>7020000</v>
      </c>
      <c r="S244" s="22">
        <f>G244+(G244*0.15)</f>
        <v>5980000</v>
      </c>
      <c r="T244" s="22">
        <f>G244+(G244*0.75)</f>
        <v>9100000</v>
      </c>
      <c r="U244" s="22">
        <f>G244+(G244*0.6)</f>
        <v>8320000</v>
      </c>
    </row>
    <row r="245" spans="1:21" s="16" customFormat="1" ht="23.45" customHeight="1" x14ac:dyDescent="0.45">
      <c r="A245" s="10">
        <v>245</v>
      </c>
      <c r="B245" s="3" t="s">
        <v>47</v>
      </c>
      <c r="C245" s="3" t="s">
        <v>135</v>
      </c>
      <c r="D245" s="11" t="s">
        <v>389</v>
      </c>
      <c r="E245" s="12">
        <v>1</v>
      </c>
      <c r="F245" s="13">
        <v>146000000</v>
      </c>
      <c r="G245" s="14">
        <v>136463039.98851001</v>
      </c>
      <c r="H245" s="14">
        <v>138500000</v>
      </c>
      <c r="I245" s="14">
        <v>141500000</v>
      </c>
      <c r="J245" s="14">
        <v>128000000</v>
      </c>
      <c r="K245" s="14">
        <v>196800000</v>
      </c>
      <c r="L245" s="14">
        <v>141500000</v>
      </c>
      <c r="M245" s="14">
        <v>163890000</v>
      </c>
      <c r="N245" s="14">
        <f>MROUND(P245,100000)</f>
        <v>150100000</v>
      </c>
      <c r="O245" s="26">
        <v>147000000</v>
      </c>
      <c r="P245" s="22">
        <f>G245+(G245/10)</f>
        <v>150109343.98736101</v>
      </c>
      <c r="Q245" s="22">
        <f>G245+(G245*0.07)</f>
        <v>146015452.78770572</v>
      </c>
      <c r="R245" s="22">
        <f>G245+(G245*0.35)</f>
        <v>184225103.98448852</v>
      </c>
      <c r="S245" s="22">
        <f>G245+(G245*0.15)</f>
        <v>156932495.98678651</v>
      </c>
      <c r="T245" s="22">
        <f>G245+(G245*0.75)</f>
        <v>238810319.97989252</v>
      </c>
      <c r="U245" s="22">
        <f>G245+(G245*0.6)</f>
        <v>218340863.98161602</v>
      </c>
    </row>
    <row r="246" spans="1:21" s="16" customFormat="1" ht="23.45" customHeight="1" x14ac:dyDescent="0.45">
      <c r="A246" s="17">
        <v>246</v>
      </c>
      <c r="B246" s="4" t="s">
        <v>47</v>
      </c>
      <c r="C246" s="4" t="s">
        <v>107</v>
      </c>
      <c r="D246" s="18" t="s">
        <v>390</v>
      </c>
      <c r="E246" s="19">
        <v>0</v>
      </c>
      <c r="F246" s="13">
        <v>221000000</v>
      </c>
      <c r="G246" s="20">
        <v>119540000</v>
      </c>
      <c r="H246" s="15" t="s">
        <v>465</v>
      </c>
      <c r="I246" s="15" t="s">
        <v>465</v>
      </c>
      <c r="J246" s="14">
        <v>216000000</v>
      </c>
      <c r="K246" s="14">
        <v>218000000</v>
      </c>
      <c r="L246" s="14">
        <v>142920000</v>
      </c>
      <c r="M246" s="14">
        <v>238000000</v>
      </c>
      <c r="N246" s="14">
        <v>222000000</v>
      </c>
      <c r="O246" s="13">
        <v>222000000</v>
      </c>
      <c r="P246" s="22">
        <f>G246+(G246/10)</f>
        <v>131494000</v>
      </c>
      <c r="Q246" s="22">
        <f>G246+(G246*0.07)</f>
        <v>127907800</v>
      </c>
      <c r="R246" s="22">
        <f>G246+(G246*0.35)</f>
        <v>161379000</v>
      </c>
      <c r="S246" s="22">
        <f>G246+(G246*0.15)</f>
        <v>137471000</v>
      </c>
      <c r="T246" s="22">
        <f>G246+(G246*0.75)</f>
        <v>209195000</v>
      </c>
      <c r="U246" s="22">
        <f>G246+(G246*0.6)</f>
        <v>191264000</v>
      </c>
    </row>
    <row r="247" spans="1:21" s="16" customFormat="1" ht="23.45" customHeight="1" x14ac:dyDescent="0.45">
      <c r="A247" s="10">
        <v>247</v>
      </c>
      <c r="B247" s="3" t="s">
        <v>47</v>
      </c>
      <c r="C247" s="3" t="s">
        <v>119</v>
      </c>
      <c r="D247" s="11" t="s">
        <v>391</v>
      </c>
      <c r="E247" s="12">
        <v>1</v>
      </c>
      <c r="F247" s="13">
        <v>277000000</v>
      </c>
      <c r="G247" s="14">
        <v>267210000</v>
      </c>
      <c r="H247" s="14">
        <v>233000000</v>
      </c>
      <c r="I247" s="14">
        <v>239319400</v>
      </c>
      <c r="J247" s="14">
        <v>225000000</v>
      </c>
      <c r="K247" s="14">
        <v>291990000</v>
      </c>
      <c r="L247" s="14">
        <v>231647000</v>
      </c>
      <c r="M247" s="14">
        <v>291990000</v>
      </c>
      <c r="N247" s="14">
        <f>MROUND(Q247,100000)</f>
        <v>285900000</v>
      </c>
      <c r="O247" s="26">
        <v>278000000</v>
      </c>
      <c r="P247" s="22">
        <f>G247+(G247/10)</f>
        <v>293931000</v>
      </c>
      <c r="Q247" s="22">
        <f>G247+(G247*0.07)</f>
        <v>285914700</v>
      </c>
      <c r="R247" s="22">
        <f>G247+(G247*0.35)</f>
        <v>360733500</v>
      </c>
      <c r="S247" s="22">
        <f>G247+(G247*0.15)</f>
        <v>307291500</v>
      </c>
      <c r="T247" s="22">
        <f>G247+(G247*0.75)</f>
        <v>467617500</v>
      </c>
      <c r="U247" s="22">
        <f>G247+(G247*0.6)</f>
        <v>427536000</v>
      </c>
    </row>
    <row r="248" spans="1:21" s="16" customFormat="1" ht="23.45" customHeight="1" x14ac:dyDescent="0.45">
      <c r="A248" s="17">
        <v>248</v>
      </c>
      <c r="B248" s="4" t="s">
        <v>47</v>
      </c>
      <c r="C248" s="4" t="s">
        <v>65</v>
      </c>
      <c r="D248" s="18" t="s">
        <v>392</v>
      </c>
      <c r="E248" s="19">
        <v>1</v>
      </c>
      <c r="F248" s="13">
        <v>350000000</v>
      </c>
      <c r="G248" s="20">
        <v>265000000</v>
      </c>
      <c r="H248" s="15" t="s">
        <v>465</v>
      </c>
      <c r="I248" s="15" t="s">
        <v>465</v>
      </c>
      <c r="J248" s="14">
        <v>294400000</v>
      </c>
      <c r="K248" s="14">
        <v>360000000</v>
      </c>
      <c r="L248" s="14">
        <v>290000000</v>
      </c>
      <c r="M248" s="14">
        <v>355000000</v>
      </c>
      <c r="N248" s="14">
        <v>350000000</v>
      </c>
      <c r="O248" s="13">
        <v>350000000</v>
      </c>
      <c r="P248" s="22">
        <f>G248+(G248/10)</f>
        <v>291500000</v>
      </c>
      <c r="Q248" s="22">
        <f>G248+(G248*0.07)</f>
        <v>283550000</v>
      </c>
      <c r="R248" s="22">
        <f>G248+(G248*0.35)</f>
        <v>357750000</v>
      </c>
      <c r="S248" s="22">
        <f>G248+(G248*0.15)</f>
        <v>304750000</v>
      </c>
      <c r="T248" s="22">
        <f>G248+(G248*0.75)</f>
        <v>463750000</v>
      </c>
      <c r="U248" s="22">
        <f>G248+(G248*0.6)</f>
        <v>424000000</v>
      </c>
    </row>
    <row r="249" spans="1:21" s="16" customFormat="1" ht="23.45" customHeight="1" x14ac:dyDescent="0.45">
      <c r="A249" s="10">
        <v>249</v>
      </c>
      <c r="B249" s="3" t="s">
        <v>47</v>
      </c>
      <c r="C249" s="3" t="s">
        <v>109</v>
      </c>
      <c r="D249" s="11" t="s">
        <v>393</v>
      </c>
      <c r="E249" s="12">
        <v>1</v>
      </c>
      <c r="F249" s="13">
        <v>212000000</v>
      </c>
      <c r="G249" s="14">
        <v>134000000</v>
      </c>
      <c r="H249" s="15" t="s">
        <v>465</v>
      </c>
      <c r="I249" s="15" t="s">
        <v>465</v>
      </c>
      <c r="J249" s="15" t="s">
        <v>465</v>
      </c>
      <c r="K249" s="15" t="s">
        <v>465</v>
      </c>
      <c r="L249" s="15" t="s">
        <v>465</v>
      </c>
      <c r="M249" s="15" t="s">
        <v>465</v>
      </c>
      <c r="N249" s="14">
        <f>MROUND(U249,100000)</f>
        <v>214400000</v>
      </c>
      <c r="O249" s="13">
        <v>214400000</v>
      </c>
      <c r="P249" s="22">
        <f>G249+(G249/10)</f>
        <v>147400000</v>
      </c>
      <c r="Q249" s="22">
        <f>G249+(G249*0.07)</f>
        <v>143380000</v>
      </c>
      <c r="R249" s="22">
        <f>G249+(G249*0.35)</f>
        <v>180900000</v>
      </c>
      <c r="S249" s="22">
        <f>G249+(G249*0.15)</f>
        <v>154100000</v>
      </c>
      <c r="T249" s="22">
        <f>G249+(G249*0.75)</f>
        <v>234500000</v>
      </c>
      <c r="U249" s="22">
        <f>G249+(G249*0.6)</f>
        <v>214400000</v>
      </c>
    </row>
    <row r="250" spans="1:21" s="16" customFormat="1" ht="37.5" x14ac:dyDescent="0.45">
      <c r="A250" s="17">
        <v>250</v>
      </c>
      <c r="B250" s="4" t="s">
        <v>47</v>
      </c>
      <c r="C250" s="4" t="s">
        <v>109</v>
      </c>
      <c r="D250" s="18" t="s">
        <v>394</v>
      </c>
      <c r="E250" s="19">
        <v>1</v>
      </c>
      <c r="F250" s="13">
        <v>210000000</v>
      </c>
      <c r="G250" s="20">
        <v>69000000</v>
      </c>
      <c r="H250" s="15" t="s">
        <v>465</v>
      </c>
      <c r="I250" s="15" t="s">
        <v>465</v>
      </c>
      <c r="J250" s="15" t="s">
        <v>465</v>
      </c>
      <c r="K250" s="15" t="s">
        <v>465</v>
      </c>
      <c r="L250" s="15" t="s">
        <v>465</v>
      </c>
      <c r="M250" s="15" t="s">
        <v>465</v>
      </c>
      <c r="N250" s="14">
        <v>210000000</v>
      </c>
      <c r="O250" s="13">
        <v>210000000</v>
      </c>
      <c r="P250" s="22">
        <f>G250+(G250/10)</f>
        <v>75900000</v>
      </c>
      <c r="Q250" s="22">
        <f>G250+(G250*0.07)</f>
        <v>73830000</v>
      </c>
      <c r="R250" s="22">
        <f>G250+(G250*0.35)</f>
        <v>93150000</v>
      </c>
      <c r="S250" s="22">
        <f>G250+(G250*0.15)</f>
        <v>79350000</v>
      </c>
      <c r="T250" s="22">
        <f>G250+(G250*0.75)</f>
        <v>120750000</v>
      </c>
      <c r="U250" s="22">
        <f>G250+(G250*0.6)</f>
        <v>110400000</v>
      </c>
    </row>
    <row r="251" spans="1:21" s="16" customFormat="1" ht="37.5" x14ac:dyDescent="0.45">
      <c r="A251" s="10">
        <v>251</v>
      </c>
      <c r="B251" s="3" t="s">
        <v>47</v>
      </c>
      <c r="C251" s="3" t="s">
        <v>109</v>
      </c>
      <c r="D251" s="11" t="s">
        <v>395</v>
      </c>
      <c r="E251" s="12">
        <v>1</v>
      </c>
      <c r="F251" s="13">
        <v>215000000</v>
      </c>
      <c r="G251" s="14">
        <v>132000000</v>
      </c>
      <c r="H251" s="15" t="s">
        <v>465</v>
      </c>
      <c r="I251" s="15" t="s">
        <v>465</v>
      </c>
      <c r="J251" s="15" t="s">
        <v>465</v>
      </c>
      <c r="K251" s="15" t="s">
        <v>465</v>
      </c>
      <c r="L251" s="15" t="s">
        <v>465</v>
      </c>
      <c r="M251" s="15" t="s">
        <v>465</v>
      </c>
      <c r="N251" s="14">
        <v>217000000</v>
      </c>
      <c r="O251" s="13">
        <v>217000000</v>
      </c>
      <c r="P251" s="22">
        <f>G251+(G251/10)</f>
        <v>145200000</v>
      </c>
      <c r="Q251" s="22">
        <f>G251+(G251*0.07)</f>
        <v>141240000</v>
      </c>
      <c r="R251" s="22">
        <f>G251+(G251*0.35)</f>
        <v>178200000</v>
      </c>
      <c r="S251" s="22">
        <f>G251+(G251*0.15)</f>
        <v>151800000</v>
      </c>
      <c r="T251" s="22">
        <f>G251+(G251*0.75)</f>
        <v>231000000</v>
      </c>
      <c r="U251" s="22">
        <f>G251+(G251*0.6)</f>
        <v>211200000</v>
      </c>
    </row>
    <row r="252" spans="1:21" s="16" customFormat="1" ht="23.45" customHeight="1" x14ac:dyDescent="0.45">
      <c r="A252" s="17">
        <v>252</v>
      </c>
      <c r="B252" s="4" t="s">
        <v>47</v>
      </c>
      <c r="C252" s="4" t="s">
        <v>107</v>
      </c>
      <c r="D252" s="18" t="s">
        <v>396</v>
      </c>
      <c r="E252" s="19">
        <v>0</v>
      </c>
      <c r="F252" s="13">
        <v>269500000</v>
      </c>
      <c r="G252" s="20">
        <v>244470000</v>
      </c>
      <c r="H252" s="15" t="s">
        <v>465</v>
      </c>
      <c r="I252" s="15" t="s">
        <v>465</v>
      </c>
      <c r="J252" s="14">
        <v>210880000</v>
      </c>
      <c r="K252" s="14">
        <v>299100000</v>
      </c>
      <c r="L252" s="14">
        <v>224440000</v>
      </c>
      <c r="M252" s="14">
        <v>266200000</v>
      </c>
      <c r="N252" s="14">
        <v>270000000</v>
      </c>
      <c r="O252" s="13">
        <v>270000000</v>
      </c>
      <c r="P252" s="22">
        <f>G252+(G252/10)</f>
        <v>268917000</v>
      </c>
      <c r="Q252" s="22">
        <f>G252+(G252*0.07)</f>
        <v>261582900</v>
      </c>
      <c r="R252" s="22">
        <f>G252+(G252*0.35)</f>
        <v>330034500</v>
      </c>
      <c r="S252" s="22">
        <f>G252+(G252*0.15)</f>
        <v>281140500</v>
      </c>
      <c r="T252" s="22">
        <f>G252+(G252*0.75)</f>
        <v>427822500</v>
      </c>
      <c r="U252" s="22">
        <f>G252+(G252*0.6)</f>
        <v>391152000</v>
      </c>
    </row>
    <row r="253" spans="1:21" s="16" customFormat="1" ht="23.45" customHeight="1" x14ac:dyDescent="0.45">
      <c r="A253" s="10">
        <v>253</v>
      </c>
      <c r="B253" s="3" t="s">
        <v>48</v>
      </c>
      <c r="C253" s="3" t="s">
        <v>136</v>
      </c>
      <c r="D253" s="11" t="s">
        <v>397</v>
      </c>
      <c r="E253" s="12">
        <v>2</v>
      </c>
      <c r="F253" s="13">
        <v>14500000</v>
      </c>
      <c r="G253" s="14">
        <v>4827632</v>
      </c>
      <c r="H253" s="15" t="s">
        <v>465</v>
      </c>
      <c r="I253" s="15" t="s">
        <v>465</v>
      </c>
      <c r="J253" s="14">
        <v>11850000</v>
      </c>
      <c r="K253" s="14">
        <v>21980000</v>
      </c>
      <c r="L253" s="14">
        <v>12800000</v>
      </c>
      <c r="M253" s="14">
        <v>16500000</v>
      </c>
      <c r="N253" s="14">
        <v>14900000</v>
      </c>
      <c r="O253" s="13">
        <v>14900000</v>
      </c>
      <c r="P253" s="22">
        <f>G253+(G253/10)</f>
        <v>5310395.2</v>
      </c>
      <c r="Q253" s="22">
        <f>G253+(G253*0.07)</f>
        <v>5165566.24</v>
      </c>
      <c r="R253" s="22">
        <f>G253+(G253*0.35)</f>
        <v>6517303.2000000002</v>
      </c>
      <c r="S253" s="22">
        <f>G253+(G253*0.15)</f>
        <v>5551776.7999999998</v>
      </c>
      <c r="T253" s="22">
        <f>G253+(G253*0.75)</f>
        <v>8448356</v>
      </c>
      <c r="U253" s="22">
        <f>G253+(G253*0.6)</f>
        <v>7724211.1999999993</v>
      </c>
    </row>
    <row r="254" spans="1:21" s="16" customFormat="1" ht="23.45" customHeight="1" x14ac:dyDescent="0.45">
      <c r="A254" s="17">
        <v>254</v>
      </c>
      <c r="B254" s="4" t="s">
        <v>48</v>
      </c>
      <c r="C254" s="4" t="s">
        <v>137</v>
      </c>
      <c r="D254" s="18" t="s">
        <v>398</v>
      </c>
      <c r="E254" s="19">
        <v>1</v>
      </c>
      <c r="F254" s="13">
        <v>35200000</v>
      </c>
      <c r="G254" s="20">
        <v>18000000</v>
      </c>
      <c r="H254" s="14">
        <v>34000000</v>
      </c>
      <c r="I254" s="14">
        <v>34000000</v>
      </c>
      <c r="J254" s="14">
        <v>13210000</v>
      </c>
      <c r="K254" s="14">
        <v>21980000</v>
      </c>
      <c r="L254" s="15" t="s">
        <v>465</v>
      </c>
      <c r="M254" s="15" t="s">
        <v>465</v>
      </c>
      <c r="N254" s="14">
        <v>34000000</v>
      </c>
      <c r="O254" s="13">
        <v>34000000</v>
      </c>
      <c r="P254" s="22">
        <f>G254+(G254/10)</f>
        <v>19800000</v>
      </c>
      <c r="Q254" s="22">
        <f>G254+(G254*0.07)</f>
        <v>19260000</v>
      </c>
      <c r="R254" s="22">
        <f>G254+(G254*0.35)</f>
        <v>24300000</v>
      </c>
      <c r="S254" s="22">
        <f>G254+(G254*0.15)</f>
        <v>20700000</v>
      </c>
      <c r="T254" s="22">
        <f>G254+(G254*0.75)</f>
        <v>31500000</v>
      </c>
      <c r="U254" s="22">
        <f>G254+(G254*0.6)</f>
        <v>28800000</v>
      </c>
    </row>
    <row r="255" spans="1:21" s="16" customFormat="1" ht="23.45" customHeight="1" x14ac:dyDescent="0.45">
      <c r="A255" s="10">
        <v>255</v>
      </c>
      <c r="B255" s="3" t="s">
        <v>48</v>
      </c>
      <c r="C255" s="3" t="s">
        <v>137</v>
      </c>
      <c r="D255" s="11" t="s">
        <v>399</v>
      </c>
      <c r="E255" s="12">
        <v>1</v>
      </c>
      <c r="F255" s="13">
        <v>82000000</v>
      </c>
      <c r="G255" s="14">
        <v>52000000</v>
      </c>
      <c r="H255" s="14">
        <v>90000000</v>
      </c>
      <c r="I255" s="14">
        <v>90000000</v>
      </c>
      <c r="J255" s="14">
        <v>130000000</v>
      </c>
      <c r="K255" s="14">
        <v>130000000</v>
      </c>
      <c r="L255" s="15" t="s">
        <v>465</v>
      </c>
      <c r="M255" s="15" t="s">
        <v>465</v>
      </c>
      <c r="N255" s="14">
        <f>MROUND(T255,100000)</f>
        <v>91000000</v>
      </c>
      <c r="O255" s="13">
        <v>91000000</v>
      </c>
      <c r="P255" s="22">
        <f>G255+(G255/10)</f>
        <v>57200000</v>
      </c>
      <c r="Q255" s="22">
        <f>G255+(G255*0.07)</f>
        <v>55640000</v>
      </c>
      <c r="R255" s="22">
        <f>G255+(G255*0.35)</f>
        <v>70200000</v>
      </c>
      <c r="S255" s="22">
        <f>G255+(G255*0.15)</f>
        <v>59800000</v>
      </c>
      <c r="T255" s="22">
        <f>G255+(G255*0.75)</f>
        <v>91000000</v>
      </c>
      <c r="U255" s="22">
        <f>G255+(G255*0.6)</f>
        <v>83200000</v>
      </c>
    </row>
    <row r="256" spans="1:21" s="16" customFormat="1" ht="23.45" customHeight="1" x14ac:dyDescent="0.45">
      <c r="A256" s="17">
        <v>256</v>
      </c>
      <c r="B256" s="4" t="s">
        <v>48</v>
      </c>
      <c r="C256" s="4" t="s">
        <v>76</v>
      </c>
      <c r="D256" s="18" t="s">
        <v>400</v>
      </c>
      <c r="E256" s="19">
        <v>1</v>
      </c>
      <c r="F256" s="13">
        <v>0</v>
      </c>
      <c r="G256" s="20">
        <v>20000201</v>
      </c>
      <c r="H256" s="14">
        <v>23000000</v>
      </c>
      <c r="I256" s="14">
        <v>30600000</v>
      </c>
      <c r="J256" s="14">
        <v>22180000</v>
      </c>
      <c r="K256" s="14">
        <v>25500000</v>
      </c>
      <c r="L256" s="14">
        <v>23000000</v>
      </c>
      <c r="M256" s="14">
        <v>23000000</v>
      </c>
      <c r="N256" s="14">
        <f t="shared" si="3"/>
        <v>23000000</v>
      </c>
      <c r="O256" s="13">
        <v>23000000</v>
      </c>
      <c r="P256" s="22">
        <f>G256+(G256/10)</f>
        <v>22000221.100000001</v>
      </c>
      <c r="Q256" s="22">
        <f>G256+(G256*0.07)</f>
        <v>21400215.07</v>
      </c>
      <c r="R256" s="22">
        <f>G256+(G256*0.35)</f>
        <v>27000271.350000001</v>
      </c>
      <c r="S256" s="22">
        <f>G256+(G256*0.15)</f>
        <v>23000231.149999999</v>
      </c>
      <c r="T256" s="22">
        <f>G256+(G256*0.75)</f>
        <v>35000351.75</v>
      </c>
      <c r="U256" s="22">
        <f>G256+(G256*0.6)</f>
        <v>32000321.600000001</v>
      </c>
    </row>
    <row r="257" spans="1:21" s="16" customFormat="1" ht="23.45" customHeight="1" x14ac:dyDescent="0.45">
      <c r="A257" s="10">
        <v>257</v>
      </c>
      <c r="B257" s="3" t="s">
        <v>49</v>
      </c>
      <c r="C257" s="3" t="s">
        <v>81</v>
      </c>
      <c r="D257" s="11" t="s">
        <v>401</v>
      </c>
      <c r="E257" s="12">
        <v>1</v>
      </c>
      <c r="F257" s="13">
        <v>135431000</v>
      </c>
      <c r="G257" s="14">
        <v>97600000</v>
      </c>
      <c r="H257" s="15" t="s">
        <v>465</v>
      </c>
      <c r="I257" s="15" t="s">
        <v>465</v>
      </c>
      <c r="J257" s="15" t="s">
        <v>466</v>
      </c>
      <c r="K257" s="15" t="s">
        <v>466</v>
      </c>
      <c r="L257" s="15" t="s">
        <v>465</v>
      </c>
      <c r="M257" s="15" t="s">
        <v>465</v>
      </c>
      <c r="N257" s="14">
        <f>MROUND(R257,100000)</f>
        <v>131800000</v>
      </c>
      <c r="O257" s="14">
        <v>182800000</v>
      </c>
      <c r="P257" s="22">
        <f>G257+(G257/10)</f>
        <v>107360000</v>
      </c>
      <c r="Q257" s="22">
        <f>G257+(G257*0.07)</f>
        <v>104432000</v>
      </c>
      <c r="R257" s="22">
        <f>G257+(G257*0.35)</f>
        <v>131760000</v>
      </c>
      <c r="S257" s="22">
        <f>G257+(G257*0.15)</f>
        <v>112240000</v>
      </c>
      <c r="T257" s="22">
        <f>G257+(G257*0.75)</f>
        <v>170800000</v>
      </c>
      <c r="U257" s="22">
        <f>G257+(G257*0.6)</f>
        <v>156160000</v>
      </c>
    </row>
    <row r="258" spans="1:21" s="16" customFormat="1" ht="23.45" customHeight="1" x14ac:dyDescent="0.45">
      <c r="A258" s="17">
        <v>258</v>
      </c>
      <c r="B258" s="4" t="s">
        <v>49</v>
      </c>
      <c r="C258" s="4" t="s">
        <v>81</v>
      </c>
      <c r="D258" s="18" t="s">
        <v>402</v>
      </c>
      <c r="E258" s="19">
        <v>1</v>
      </c>
      <c r="F258" s="13">
        <v>199816000</v>
      </c>
      <c r="G258" s="20">
        <v>144000000</v>
      </c>
      <c r="H258" s="15" t="s">
        <v>465</v>
      </c>
      <c r="I258" s="15" t="s">
        <v>465</v>
      </c>
      <c r="J258" s="15" t="s">
        <v>465</v>
      </c>
      <c r="K258" s="15" t="s">
        <v>465</v>
      </c>
      <c r="L258" s="15" t="s">
        <v>465</v>
      </c>
      <c r="M258" s="15" t="s">
        <v>465</v>
      </c>
      <c r="N258" s="14">
        <f>MROUND(R258,100000)</f>
        <v>194400000</v>
      </c>
      <c r="O258" s="14">
        <v>269700000</v>
      </c>
      <c r="P258" s="22">
        <f>G258+(G258/10)</f>
        <v>158400000</v>
      </c>
      <c r="Q258" s="22">
        <f>G258+(G258*0.07)</f>
        <v>154080000</v>
      </c>
      <c r="R258" s="22">
        <f>G258+(G258*0.35)</f>
        <v>194400000</v>
      </c>
      <c r="S258" s="22">
        <f>G258+(G258*0.15)</f>
        <v>165600000</v>
      </c>
      <c r="T258" s="22">
        <f>G258+(G258*0.75)</f>
        <v>252000000</v>
      </c>
      <c r="U258" s="22">
        <f>G258+(G258*0.6)</f>
        <v>230400000</v>
      </c>
    </row>
    <row r="259" spans="1:21" s="16" customFormat="1" ht="23.45" customHeight="1" x14ac:dyDescent="0.45">
      <c r="A259" s="10">
        <v>259</v>
      </c>
      <c r="B259" s="3" t="s">
        <v>50</v>
      </c>
      <c r="C259" s="3" t="s">
        <v>62</v>
      </c>
      <c r="D259" s="11" t="s">
        <v>403</v>
      </c>
      <c r="E259" s="12">
        <v>1</v>
      </c>
      <c r="F259" s="13">
        <v>58200000</v>
      </c>
      <c r="G259" s="14">
        <v>37345000</v>
      </c>
      <c r="H259" s="15" t="s">
        <v>465</v>
      </c>
      <c r="I259" s="15" t="s">
        <v>465</v>
      </c>
      <c r="J259" s="14">
        <v>51700000</v>
      </c>
      <c r="K259" s="14">
        <v>60900000</v>
      </c>
      <c r="L259" s="14">
        <v>51782000</v>
      </c>
      <c r="M259" s="14">
        <v>54500000</v>
      </c>
      <c r="N259" s="14">
        <f>MROUND(R259,100000)</f>
        <v>50400000</v>
      </c>
      <c r="O259" s="13">
        <v>50400000</v>
      </c>
      <c r="P259" s="22">
        <f>G259+(G259/10)</f>
        <v>41079500</v>
      </c>
      <c r="Q259" s="22">
        <f>G259+(G259*0.07)</f>
        <v>39959150</v>
      </c>
      <c r="R259" s="22">
        <f>G259+(G259*0.35)</f>
        <v>50415750</v>
      </c>
      <c r="S259" s="22">
        <f>G259+(G259*0.15)</f>
        <v>42946750</v>
      </c>
      <c r="T259" s="22">
        <f>G259+(G259*0.75)</f>
        <v>65353750</v>
      </c>
      <c r="U259" s="22">
        <f>G259+(G259*0.6)</f>
        <v>59752000</v>
      </c>
    </row>
    <row r="260" spans="1:21" s="24" customFormat="1" ht="23.45" customHeight="1" x14ac:dyDescent="0.45">
      <c r="A260" s="10">
        <v>260</v>
      </c>
      <c r="B260" s="3" t="s">
        <v>50</v>
      </c>
      <c r="C260" s="3" t="s">
        <v>62</v>
      </c>
      <c r="D260" s="11" t="s">
        <v>404</v>
      </c>
      <c r="E260" s="12">
        <v>1</v>
      </c>
      <c r="F260" s="13">
        <v>52000000</v>
      </c>
      <c r="G260" s="14">
        <v>44080733</v>
      </c>
      <c r="H260" s="23" t="s">
        <v>465</v>
      </c>
      <c r="I260" s="23" t="s">
        <v>465</v>
      </c>
      <c r="J260" s="14">
        <v>42400000</v>
      </c>
      <c r="K260" s="14">
        <v>61800000</v>
      </c>
      <c r="L260" s="23" t="s">
        <v>465</v>
      </c>
      <c r="M260" s="23" t="s">
        <v>465</v>
      </c>
      <c r="N260" s="14">
        <v>57000000</v>
      </c>
      <c r="O260" s="13">
        <v>57000000</v>
      </c>
      <c r="P260" s="22">
        <f>G260+(G260/10)</f>
        <v>48488806.299999997</v>
      </c>
      <c r="Q260" s="22">
        <f>G260+(G260*0.07)</f>
        <v>47166384.310000002</v>
      </c>
      <c r="R260" s="22">
        <f>G260+(G260*0.35)</f>
        <v>59508989.549999997</v>
      </c>
      <c r="S260" s="22">
        <f>G260+(G260*0.15)</f>
        <v>50692842.950000003</v>
      </c>
      <c r="T260" s="22">
        <f>G260+(G260*0.75)</f>
        <v>77141282.75</v>
      </c>
      <c r="U260" s="22">
        <f>G260+(G260*0.6)</f>
        <v>70529172.799999997</v>
      </c>
    </row>
    <row r="261" spans="1:21" s="16" customFormat="1" ht="23.45" customHeight="1" x14ac:dyDescent="0.45">
      <c r="A261" s="10">
        <v>261</v>
      </c>
      <c r="B261" s="3" t="s">
        <v>50</v>
      </c>
      <c r="C261" s="3" t="s">
        <v>83</v>
      </c>
      <c r="D261" s="11" t="s">
        <v>405</v>
      </c>
      <c r="E261" s="12">
        <v>1</v>
      </c>
      <c r="F261" s="13">
        <v>169500000</v>
      </c>
      <c r="G261" s="14">
        <v>112000000</v>
      </c>
      <c r="H261" s="14">
        <v>165000000</v>
      </c>
      <c r="I261" s="14">
        <v>168900000</v>
      </c>
      <c r="J261" s="14">
        <v>138000000</v>
      </c>
      <c r="K261" s="14">
        <v>228145000</v>
      </c>
      <c r="L261" s="14">
        <v>134990000</v>
      </c>
      <c r="M261" s="14">
        <v>199000000</v>
      </c>
      <c r="N261" s="14">
        <f>MROUND(U261,100000)</f>
        <v>179200000</v>
      </c>
      <c r="O261" s="26">
        <v>169000000</v>
      </c>
      <c r="P261" s="22">
        <f>G261+(G261/10)</f>
        <v>123200000</v>
      </c>
      <c r="Q261" s="22">
        <f>G261+(G261*0.07)</f>
        <v>119840000</v>
      </c>
      <c r="R261" s="22">
        <f>G261+(G261*0.35)</f>
        <v>151200000</v>
      </c>
      <c r="S261" s="22">
        <f>G261+(G261*0.15)</f>
        <v>128800000</v>
      </c>
      <c r="T261" s="22">
        <f>G261+(G261*0.75)</f>
        <v>196000000</v>
      </c>
      <c r="U261" s="22">
        <f>G261+(G261*0.6)</f>
        <v>179200000</v>
      </c>
    </row>
    <row r="262" spans="1:21" s="16" customFormat="1" ht="23.45" customHeight="1" x14ac:dyDescent="0.45">
      <c r="A262" s="17">
        <v>262</v>
      </c>
      <c r="B262" s="4" t="s">
        <v>50</v>
      </c>
      <c r="C262" s="4" t="s">
        <v>65</v>
      </c>
      <c r="D262" s="18" t="s">
        <v>406</v>
      </c>
      <c r="E262" s="19">
        <v>2</v>
      </c>
      <c r="F262" s="13">
        <v>36200000</v>
      </c>
      <c r="G262" s="20">
        <v>26500000</v>
      </c>
      <c r="H262" s="14">
        <v>42500000</v>
      </c>
      <c r="I262" s="14">
        <v>43500000</v>
      </c>
      <c r="J262" s="14">
        <v>34650000</v>
      </c>
      <c r="K262" s="14">
        <v>57000000</v>
      </c>
      <c r="L262" s="14">
        <v>34500000</v>
      </c>
      <c r="M262" s="14">
        <v>59095000</v>
      </c>
      <c r="N262" s="14">
        <f>MROUND(U262,100000)</f>
        <v>42400000</v>
      </c>
      <c r="O262" s="25">
        <v>42400000</v>
      </c>
      <c r="P262" s="22">
        <f>G262+(G262/10)</f>
        <v>29150000</v>
      </c>
      <c r="Q262" s="22">
        <f>G262+(G262*0.07)</f>
        <v>28355000</v>
      </c>
      <c r="R262" s="22">
        <f>G262+(G262*0.35)</f>
        <v>35775000</v>
      </c>
      <c r="S262" s="22">
        <f>G262+(G262*0.15)</f>
        <v>30475000</v>
      </c>
      <c r="T262" s="22">
        <f>G262+(G262*0.75)</f>
        <v>46375000</v>
      </c>
      <c r="U262" s="22">
        <f>G262+(G262*0.6)</f>
        <v>42400000</v>
      </c>
    </row>
    <row r="263" spans="1:21" s="16" customFormat="1" ht="23.45" customHeight="1" x14ac:dyDescent="0.45">
      <c r="A263" s="10">
        <v>263</v>
      </c>
      <c r="B263" s="3" t="s">
        <v>50</v>
      </c>
      <c r="C263" s="3" t="s">
        <v>65</v>
      </c>
      <c r="D263" s="11" t="s">
        <v>407</v>
      </c>
      <c r="E263" s="12">
        <v>2</v>
      </c>
      <c r="F263" s="13">
        <v>42000000</v>
      </c>
      <c r="G263" s="14">
        <v>39000000</v>
      </c>
      <c r="H263" s="14">
        <v>34796200</v>
      </c>
      <c r="I263" s="14">
        <v>38999000</v>
      </c>
      <c r="J263" s="14">
        <v>32000000</v>
      </c>
      <c r="K263" s="14">
        <v>53000000</v>
      </c>
      <c r="L263" s="14">
        <v>35400000</v>
      </c>
      <c r="M263" s="14">
        <v>49500000</v>
      </c>
      <c r="N263" s="14">
        <f t="shared" ref="N263:N302" si="4">MROUND(S263,100000)</f>
        <v>44900000</v>
      </c>
      <c r="O263" s="13">
        <v>44900000</v>
      </c>
      <c r="P263" s="22">
        <f>G263+(G263/10)</f>
        <v>42900000</v>
      </c>
      <c r="Q263" s="22">
        <f>G263+(G263*0.07)</f>
        <v>41730000</v>
      </c>
      <c r="R263" s="22">
        <f>G263+(G263*0.35)</f>
        <v>52650000</v>
      </c>
      <c r="S263" s="22">
        <f>G263+(G263*0.15)</f>
        <v>44850000</v>
      </c>
      <c r="T263" s="22">
        <f>G263+(G263*0.75)</f>
        <v>68250000</v>
      </c>
      <c r="U263" s="22">
        <f>G263+(G263*0.6)</f>
        <v>62400000</v>
      </c>
    </row>
    <row r="264" spans="1:21" s="16" customFormat="1" ht="23.45" customHeight="1" x14ac:dyDescent="0.45">
      <c r="A264" s="17">
        <v>264</v>
      </c>
      <c r="B264" s="4" t="s">
        <v>50</v>
      </c>
      <c r="C264" s="4" t="s">
        <v>65</v>
      </c>
      <c r="D264" s="18" t="s">
        <v>408</v>
      </c>
      <c r="E264" s="19">
        <v>1</v>
      </c>
      <c r="F264" s="13">
        <v>89000000</v>
      </c>
      <c r="G264" s="20">
        <v>26800000</v>
      </c>
      <c r="H264" s="14">
        <v>88996300</v>
      </c>
      <c r="I264" s="14">
        <v>88996300</v>
      </c>
      <c r="J264" s="14">
        <v>49000000</v>
      </c>
      <c r="K264" s="14">
        <v>97500000</v>
      </c>
      <c r="L264" s="14">
        <v>50000000</v>
      </c>
      <c r="M264" s="14">
        <v>92936900</v>
      </c>
      <c r="N264" s="14">
        <v>90000000</v>
      </c>
      <c r="O264" s="13">
        <v>90000000</v>
      </c>
      <c r="P264" s="22">
        <f>G264+(G264/10)</f>
        <v>29480000</v>
      </c>
      <c r="Q264" s="22">
        <f>G264+(G264*0.07)</f>
        <v>28676000</v>
      </c>
      <c r="R264" s="22">
        <f>G264+(G264*0.35)</f>
        <v>36180000</v>
      </c>
      <c r="S264" s="22">
        <f>G264+(G264*0.15)</f>
        <v>30820000</v>
      </c>
      <c r="T264" s="22">
        <f>G264+(G264*0.75)</f>
        <v>46900000</v>
      </c>
      <c r="U264" s="22">
        <f>G264+(G264*0.6)</f>
        <v>42880000</v>
      </c>
    </row>
    <row r="265" spans="1:21" s="16" customFormat="1" ht="23.45" customHeight="1" x14ac:dyDescent="0.45">
      <c r="A265" s="10">
        <v>265</v>
      </c>
      <c r="B265" s="3" t="s">
        <v>50</v>
      </c>
      <c r="C265" s="3" t="s">
        <v>65</v>
      </c>
      <c r="D265" s="11" t="s">
        <v>409</v>
      </c>
      <c r="E265" s="12">
        <v>1</v>
      </c>
      <c r="F265" s="13">
        <v>67500000</v>
      </c>
      <c r="G265" s="14">
        <v>48000000</v>
      </c>
      <c r="H265" s="14">
        <v>68000000</v>
      </c>
      <c r="I265" s="14">
        <v>68900000</v>
      </c>
      <c r="J265" s="14">
        <v>64500000</v>
      </c>
      <c r="K265" s="14">
        <v>94500000</v>
      </c>
      <c r="L265" s="14">
        <v>64500000</v>
      </c>
      <c r="M265" s="14">
        <v>94500000</v>
      </c>
      <c r="N265" s="14">
        <f>MROUND(U265,100000)</f>
        <v>76800000</v>
      </c>
      <c r="O265" s="26">
        <v>69800000</v>
      </c>
      <c r="P265" s="22">
        <f>G265+(G265/10)</f>
        <v>52800000</v>
      </c>
      <c r="Q265" s="22">
        <f>G265+(G265*0.07)</f>
        <v>51360000</v>
      </c>
      <c r="R265" s="22">
        <f>G265+(G265*0.35)</f>
        <v>64800000</v>
      </c>
      <c r="S265" s="22">
        <f>G265+(G265*0.15)</f>
        <v>55200000</v>
      </c>
      <c r="T265" s="22">
        <f>G265+(G265*0.75)</f>
        <v>84000000</v>
      </c>
      <c r="U265" s="22">
        <f>G265+(G265*0.6)</f>
        <v>76800000</v>
      </c>
    </row>
    <row r="266" spans="1:21" s="16" customFormat="1" ht="23.45" customHeight="1" x14ac:dyDescent="0.45">
      <c r="A266" s="17">
        <v>266</v>
      </c>
      <c r="B266" s="4" t="s">
        <v>50</v>
      </c>
      <c r="C266" s="4" t="s">
        <v>65</v>
      </c>
      <c r="D266" s="18" t="s">
        <v>410</v>
      </c>
      <c r="E266" s="19">
        <v>1</v>
      </c>
      <c r="F266" s="13">
        <v>128000000</v>
      </c>
      <c r="G266" s="20">
        <v>108000000</v>
      </c>
      <c r="H266" s="15" t="s">
        <v>465</v>
      </c>
      <c r="I266" s="15" t="s">
        <v>465</v>
      </c>
      <c r="J266" s="14">
        <v>135000000</v>
      </c>
      <c r="K266" s="14">
        <v>168050000</v>
      </c>
      <c r="L266" s="14">
        <v>110000000</v>
      </c>
      <c r="M266" s="14">
        <v>159900000</v>
      </c>
      <c r="N266" s="14">
        <f>MROUND(R266,100000)</f>
        <v>145800000</v>
      </c>
      <c r="O266" s="13">
        <v>145800000</v>
      </c>
      <c r="P266" s="22">
        <f>G266+(G266/10)</f>
        <v>118800000</v>
      </c>
      <c r="Q266" s="22">
        <f>G266+(G266*0.07)</f>
        <v>115560000</v>
      </c>
      <c r="R266" s="22">
        <f>G266+(G266*0.35)</f>
        <v>145800000</v>
      </c>
      <c r="S266" s="22">
        <f>G266+(G266*0.15)</f>
        <v>124200000</v>
      </c>
      <c r="T266" s="22">
        <f>G266+(G266*0.75)</f>
        <v>189000000</v>
      </c>
      <c r="U266" s="22">
        <f>G266+(G266*0.6)</f>
        <v>172800000</v>
      </c>
    </row>
    <row r="267" spans="1:21" s="16" customFormat="1" ht="23.45" customHeight="1" x14ac:dyDescent="0.45">
      <c r="A267" s="10">
        <v>267</v>
      </c>
      <c r="B267" s="3" t="s">
        <v>50</v>
      </c>
      <c r="C267" s="3" t="s">
        <v>62</v>
      </c>
      <c r="D267" s="11" t="s">
        <v>411</v>
      </c>
      <c r="E267" s="12">
        <v>1</v>
      </c>
      <c r="F267" s="13">
        <v>39900000</v>
      </c>
      <c r="G267" s="14">
        <v>35341284</v>
      </c>
      <c r="H267" s="14">
        <v>36672000</v>
      </c>
      <c r="I267" s="14">
        <v>38110000</v>
      </c>
      <c r="J267" s="14">
        <v>36886000</v>
      </c>
      <c r="K267" s="14">
        <v>45000000</v>
      </c>
      <c r="L267" s="15" t="s">
        <v>465</v>
      </c>
      <c r="M267" s="15" t="s">
        <v>465</v>
      </c>
      <c r="N267" s="14">
        <f t="shared" si="4"/>
        <v>40600000</v>
      </c>
      <c r="O267" s="13">
        <v>40600000</v>
      </c>
      <c r="P267" s="22">
        <f>G267+(G267/10)</f>
        <v>38875412.399999999</v>
      </c>
      <c r="Q267" s="22">
        <f>G267+(G267*0.07)</f>
        <v>37815173.880000003</v>
      </c>
      <c r="R267" s="22">
        <f>G267+(G267*0.35)</f>
        <v>47710733.399999999</v>
      </c>
      <c r="S267" s="22">
        <f>G267+(G267*0.15)</f>
        <v>40642476.600000001</v>
      </c>
      <c r="T267" s="22">
        <f>G267+(G267*0.75)</f>
        <v>61847247</v>
      </c>
      <c r="U267" s="22">
        <f>G267+(G267*0.6)</f>
        <v>56546054.399999999</v>
      </c>
    </row>
    <row r="268" spans="1:21" s="16" customFormat="1" ht="23.45" customHeight="1" x14ac:dyDescent="0.45">
      <c r="A268" s="17">
        <v>268</v>
      </c>
      <c r="B268" s="4" t="s">
        <v>50</v>
      </c>
      <c r="C268" s="4" t="s">
        <v>73</v>
      </c>
      <c r="D268" s="18" t="s">
        <v>412</v>
      </c>
      <c r="E268" s="19">
        <v>2</v>
      </c>
      <c r="F268" s="13">
        <v>44500000</v>
      </c>
      <c r="G268" s="20">
        <v>39000000</v>
      </c>
      <c r="H268" s="15" t="s">
        <v>465</v>
      </c>
      <c r="I268" s="15" t="s">
        <v>465</v>
      </c>
      <c r="J268" s="14">
        <v>37000000</v>
      </c>
      <c r="K268" s="14">
        <v>59000000</v>
      </c>
      <c r="L268" s="14">
        <v>40000000</v>
      </c>
      <c r="M268" s="14">
        <v>40000000</v>
      </c>
      <c r="N268" s="14">
        <f t="shared" si="4"/>
        <v>44900000</v>
      </c>
      <c r="O268" s="13">
        <v>44900000</v>
      </c>
      <c r="P268" s="22">
        <f>G268+(G268/10)</f>
        <v>42900000</v>
      </c>
      <c r="Q268" s="22">
        <f>G268+(G268*0.07)</f>
        <v>41730000</v>
      </c>
      <c r="R268" s="22">
        <f>G268+(G268*0.35)</f>
        <v>52650000</v>
      </c>
      <c r="S268" s="22">
        <f>G268+(G268*0.15)</f>
        <v>44850000</v>
      </c>
      <c r="T268" s="22">
        <f>G268+(G268*0.75)</f>
        <v>68250000</v>
      </c>
      <c r="U268" s="22">
        <f>G268+(G268*0.6)</f>
        <v>62400000</v>
      </c>
    </row>
    <row r="269" spans="1:21" s="16" customFormat="1" ht="23.45" customHeight="1" x14ac:dyDescent="0.45">
      <c r="A269" s="10">
        <v>269</v>
      </c>
      <c r="B269" s="3" t="s">
        <v>50</v>
      </c>
      <c r="C269" s="3" t="s">
        <v>138</v>
      </c>
      <c r="D269" s="11" t="s">
        <v>413</v>
      </c>
      <c r="E269" s="12">
        <v>1</v>
      </c>
      <c r="F269" s="13">
        <v>67000000</v>
      </c>
      <c r="G269" s="14">
        <v>22193600</v>
      </c>
      <c r="H269" s="15" t="s">
        <v>465</v>
      </c>
      <c r="I269" s="15" t="s">
        <v>465</v>
      </c>
      <c r="J269" s="14">
        <v>29700000</v>
      </c>
      <c r="K269" s="14">
        <v>76530000</v>
      </c>
      <c r="L269" s="14">
        <v>76530000</v>
      </c>
      <c r="M269" s="14">
        <v>76530000</v>
      </c>
      <c r="N269" s="14">
        <v>70000000</v>
      </c>
      <c r="O269" s="13">
        <v>70000000</v>
      </c>
      <c r="P269" s="22">
        <f>G269+(G269/10)</f>
        <v>24412960</v>
      </c>
      <c r="Q269" s="22">
        <f>G269+(G269*0.07)</f>
        <v>23747152</v>
      </c>
      <c r="R269" s="22">
        <f>G269+(G269*0.35)</f>
        <v>29961360</v>
      </c>
      <c r="S269" s="22">
        <f>G269+(G269*0.15)</f>
        <v>25522640</v>
      </c>
      <c r="T269" s="22">
        <f>G269+(G269*0.75)</f>
        <v>38838800</v>
      </c>
      <c r="U269" s="22">
        <f>G269+(G269*0.6)</f>
        <v>35509760</v>
      </c>
    </row>
    <row r="270" spans="1:21" s="16" customFormat="1" ht="23.45" customHeight="1" x14ac:dyDescent="0.45">
      <c r="A270" s="17">
        <v>270</v>
      </c>
      <c r="B270" s="4" t="s">
        <v>50</v>
      </c>
      <c r="C270" s="4" t="s">
        <v>74</v>
      </c>
      <c r="D270" s="18" t="s">
        <v>414</v>
      </c>
      <c r="E270" s="19">
        <v>1</v>
      </c>
      <c r="F270" s="13">
        <v>38500000</v>
      </c>
      <c r="G270" s="20">
        <v>19800000</v>
      </c>
      <c r="H270" s="15" t="s">
        <v>465</v>
      </c>
      <c r="I270" s="15" t="s">
        <v>465</v>
      </c>
      <c r="J270" s="14">
        <v>28400000</v>
      </c>
      <c r="K270" s="14">
        <v>42000000</v>
      </c>
      <c r="L270" s="14">
        <v>28400000</v>
      </c>
      <c r="M270" s="14">
        <v>40000000</v>
      </c>
      <c r="N270" s="14">
        <v>39000000</v>
      </c>
      <c r="O270" s="13">
        <v>39000000</v>
      </c>
      <c r="P270" s="22">
        <f>G270+(G270/10)</f>
        <v>21780000</v>
      </c>
      <c r="Q270" s="22">
        <f>G270+(G270*0.07)</f>
        <v>21186000</v>
      </c>
      <c r="R270" s="22">
        <f>G270+(G270*0.35)</f>
        <v>26730000</v>
      </c>
      <c r="S270" s="22">
        <f>G270+(G270*0.15)</f>
        <v>22770000</v>
      </c>
      <c r="T270" s="22">
        <f>G270+(G270*0.75)</f>
        <v>34650000</v>
      </c>
      <c r="U270" s="22">
        <f>G270+(G270*0.6)</f>
        <v>31680000</v>
      </c>
    </row>
    <row r="271" spans="1:21" s="16" customFormat="1" ht="23.45" customHeight="1" x14ac:dyDescent="0.45">
      <c r="A271" s="10">
        <v>271</v>
      </c>
      <c r="B271" s="3" t="s">
        <v>50</v>
      </c>
      <c r="C271" s="3" t="s">
        <v>75</v>
      </c>
      <c r="D271" s="11" t="s">
        <v>415</v>
      </c>
      <c r="E271" s="12">
        <v>1</v>
      </c>
      <c r="F271" s="13">
        <v>36000000</v>
      </c>
      <c r="G271" s="14">
        <v>18500000</v>
      </c>
      <c r="H271" s="14">
        <v>33630800</v>
      </c>
      <c r="I271" s="14">
        <v>33661200</v>
      </c>
      <c r="J271" s="14">
        <v>33000000</v>
      </c>
      <c r="K271" s="14">
        <v>46473000</v>
      </c>
      <c r="L271" s="14">
        <v>31348370</v>
      </c>
      <c r="M271" s="14">
        <v>60269000</v>
      </c>
      <c r="N271" s="14">
        <v>40000000</v>
      </c>
      <c r="O271" s="26">
        <v>36800000</v>
      </c>
      <c r="P271" s="22">
        <f>G271+(G271/10)</f>
        <v>20350000</v>
      </c>
      <c r="Q271" s="22">
        <f>G271+(G271*0.07)</f>
        <v>19795000</v>
      </c>
      <c r="R271" s="22">
        <f>G271+(G271*0.35)</f>
        <v>24975000</v>
      </c>
      <c r="S271" s="22">
        <f>G271+(G271*0.15)</f>
        <v>21275000</v>
      </c>
      <c r="T271" s="22">
        <f>G271+(G271*0.75)</f>
        <v>32375000</v>
      </c>
      <c r="U271" s="22">
        <f>G271+(G271*0.6)</f>
        <v>29600000</v>
      </c>
    </row>
    <row r="272" spans="1:21" s="16" customFormat="1" ht="23.45" customHeight="1" x14ac:dyDescent="0.45">
      <c r="A272" s="17">
        <v>272</v>
      </c>
      <c r="B272" s="4" t="s">
        <v>50</v>
      </c>
      <c r="C272" s="4" t="s">
        <v>70</v>
      </c>
      <c r="D272" s="18" t="s">
        <v>416</v>
      </c>
      <c r="E272" s="19">
        <v>1</v>
      </c>
      <c r="F272" s="13">
        <v>36900000</v>
      </c>
      <c r="G272" s="20">
        <v>17000000</v>
      </c>
      <c r="H272" s="15" t="s">
        <v>465</v>
      </c>
      <c r="I272" s="15" t="s">
        <v>465</v>
      </c>
      <c r="J272" s="14">
        <v>29850000</v>
      </c>
      <c r="K272" s="14">
        <v>73000000</v>
      </c>
      <c r="L272" s="14">
        <v>28000000</v>
      </c>
      <c r="M272" s="14">
        <v>32000000</v>
      </c>
      <c r="N272" s="14">
        <v>38000000</v>
      </c>
      <c r="O272" s="13">
        <v>38000000</v>
      </c>
      <c r="P272" s="22">
        <f>G272+(G272/10)</f>
        <v>18700000</v>
      </c>
      <c r="Q272" s="22">
        <f>G272+(G272*0.07)</f>
        <v>18190000</v>
      </c>
      <c r="R272" s="22">
        <f>G272+(G272*0.35)</f>
        <v>22950000</v>
      </c>
      <c r="S272" s="22">
        <f>G272+(G272*0.15)</f>
        <v>19550000</v>
      </c>
      <c r="T272" s="22">
        <f>G272+(G272*0.75)</f>
        <v>29750000</v>
      </c>
      <c r="U272" s="22">
        <f>G272+(G272*0.6)</f>
        <v>27200000</v>
      </c>
    </row>
    <row r="273" spans="1:21" s="16" customFormat="1" ht="23.45" customHeight="1" x14ac:dyDescent="0.45">
      <c r="A273" s="10">
        <v>273</v>
      </c>
      <c r="B273" s="3" t="s">
        <v>50</v>
      </c>
      <c r="C273" s="3" t="s">
        <v>64</v>
      </c>
      <c r="D273" s="11" t="s">
        <v>417</v>
      </c>
      <c r="E273" s="12">
        <v>2</v>
      </c>
      <c r="F273" s="13">
        <v>29200000</v>
      </c>
      <c r="G273" s="14">
        <v>18000000</v>
      </c>
      <c r="H273" s="15" t="s">
        <v>465</v>
      </c>
      <c r="I273" s="15" t="s">
        <v>465</v>
      </c>
      <c r="J273" s="14">
        <v>26000000</v>
      </c>
      <c r="K273" s="14">
        <v>32000000</v>
      </c>
      <c r="L273" s="15" t="s">
        <v>465</v>
      </c>
      <c r="M273" s="15" t="s">
        <v>465</v>
      </c>
      <c r="N273" s="14">
        <f>MROUND(T273,100000)</f>
        <v>31500000</v>
      </c>
      <c r="O273" s="13">
        <v>31500000</v>
      </c>
      <c r="P273" s="22">
        <f>G273+(G273/10)</f>
        <v>19800000</v>
      </c>
      <c r="Q273" s="22">
        <f>G273+(G273*0.07)</f>
        <v>19260000</v>
      </c>
      <c r="R273" s="22">
        <f>G273+(G273*0.35)</f>
        <v>24300000</v>
      </c>
      <c r="S273" s="22">
        <f>G273+(G273*0.15)</f>
        <v>20700000</v>
      </c>
      <c r="T273" s="22">
        <f>G273+(G273*0.75)</f>
        <v>31500000</v>
      </c>
      <c r="U273" s="22">
        <f>G273+(G273*0.6)</f>
        <v>28800000</v>
      </c>
    </row>
    <row r="274" spans="1:21" s="16" customFormat="1" ht="23.45" customHeight="1" x14ac:dyDescent="0.45">
      <c r="A274" s="17">
        <v>274</v>
      </c>
      <c r="B274" s="4" t="s">
        <v>50</v>
      </c>
      <c r="C274" s="4" t="s">
        <v>71</v>
      </c>
      <c r="D274" s="18" t="s">
        <v>418</v>
      </c>
      <c r="E274" s="19">
        <v>1</v>
      </c>
      <c r="F274" s="13">
        <v>22100000</v>
      </c>
      <c r="G274" s="20">
        <v>3450000</v>
      </c>
      <c r="H274" s="15" t="s">
        <v>465</v>
      </c>
      <c r="I274" s="15" t="s">
        <v>465</v>
      </c>
      <c r="J274" s="15" t="s">
        <v>466</v>
      </c>
      <c r="K274" s="15" t="s">
        <v>466</v>
      </c>
      <c r="L274" s="15" t="s">
        <v>465</v>
      </c>
      <c r="M274" s="15" t="s">
        <v>465</v>
      </c>
      <c r="N274" s="14">
        <v>23000000</v>
      </c>
      <c r="O274" s="13">
        <v>23000000</v>
      </c>
      <c r="P274" s="22">
        <f>G274+(G274/10)</f>
        <v>3795000</v>
      </c>
      <c r="Q274" s="22">
        <f>G274+(G274*0.07)</f>
        <v>3691500</v>
      </c>
      <c r="R274" s="22">
        <f>G274+(G274*0.35)</f>
        <v>4657500</v>
      </c>
      <c r="S274" s="22">
        <f>G274+(G274*0.15)</f>
        <v>3967500</v>
      </c>
      <c r="T274" s="22">
        <f>G274+(G274*0.75)</f>
        <v>6037500</v>
      </c>
      <c r="U274" s="22">
        <f>G274+(G274*0.6)</f>
        <v>5520000</v>
      </c>
    </row>
    <row r="275" spans="1:21" s="16" customFormat="1" ht="23.45" customHeight="1" x14ac:dyDescent="0.45">
      <c r="A275" s="10">
        <v>275</v>
      </c>
      <c r="B275" s="3" t="s">
        <v>50</v>
      </c>
      <c r="C275" s="3" t="s">
        <v>72</v>
      </c>
      <c r="D275" s="11" t="s">
        <v>419</v>
      </c>
      <c r="E275" s="12">
        <v>2</v>
      </c>
      <c r="F275" s="13">
        <v>39400000</v>
      </c>
      <c r="G275" s="14">
        <v>23500000</v>
      </c>
      <c r="H275" s="14">
        <v>44800000</v>
      </c>
      <c r="I275" s="14">
        <v>44800000</v>
      </c>
      <c r="J275" s="14">
        <v>31940000</v>
      </c>
      <c r="K275" s="14">
        <v>37500000</v>
      </c>
      <c r="L275" s="14">
        <v>36921000</v>
      </c>
      <c r="M275" s="14">
        <v>45000000</v>
      </c>
      <c r="N275" s="14">
        <f>MROUND(T275,100000)</f>
        <v>41100000</v>
      </c>
      <c r="O275" s="26">
        <v>45300000</v>
      </c>
      <c r="P275" s="22">
        <f>G275+(G275/10)</f>
        <v>25850000</v>
      </c>
      <c r="Q275" s="22">
        <f>G275+(G275*0.07)</f>
        <v>25145000</v>
      </c>
      <c r="R275" s="22">
        <f>G275+(G275*0.35)</f>
        <v>31725000</v>
      </c>
      <c r="S275" s="22">
        <f>G275+(G275*0.15)</f>
        <v>27025000</v>
      </c>
      <c r="T275" s="22">
        <f>G275+(G275*0.75)</f>
        <v>41125000</v>
      </c>
      <c r="U275" s="22">
        <f>G275+(G275*0.6)</f>
        <v>37600000</v>
      </c>
    </row>
    <row r="276" spans="1:21" s="16" customFormat="1" ht="23.45" customHeight="1" x14ac:dyDescent="0.45">
      <c r="A276" s="17">
        <v>276</v>
      </c>
      <c r="B276" s="4" t="s">
        <v>50</v>
      </c>
      <c r="C276" s="4" t="s">
        <v>101</v>
      </c>
      <c r="D276" s="18" t="s">
        <v>420</v>
      </c>
      <c r="E276" s="19">
        <v>2</v>
      </c>
      <c r="F276" s="13">
        <v>31500000</v>
      </c>
      <c r="G276" s="20">
        <v>9159000</v>
      </c>
      <c r="H276" s="15" t="s">
        <v>465</v>
      </c>
      <c r="I276" s="15" t="s">
        <v>465</v>
      </c>
      <c r="J276" s="14">
        <v>20900000</v>
      </c>
      <c r="K276" s="14">
        <v>29800000</v>
      </c>
      <c r="L276" s="14">
        <v>21300000</v>
      </c>
      <c r="M276" s="14">
        <v>47000000</v>
      </c>
      <c r="N276" s="14">
        <v>31700000</v>
      </c>
      <c r="O276" s="13">
        <v>31700000</v>
      </c>
      <c r="P276" s="22">
        <f>G276+(G276/10)</f>
        <v>10074900</v>
      </c>
      <c r="Q276" s="22">
        <f>G276+(G276*0.07)</f>
        <v>9800130</v>
      </c>
      <c r="R276" s="22">
        <f>G276+(G276*0.35)</f>
        <v>12364650</v>
      </c>
      <c r="S276" s="22">
        <f>G276+(G276*0.15)</f>
        <v>10532850</v>
      </c>
      <c r="T276" s="22">
        <f>G276+(G276*0.75)</f>
        <v>16028250</v>
      </c>
      <c r="U276" s="22">
        <f>G276+(G276*0.6)</f>
        <v>14654400</v>
      </c>
    </row>
    <row r="277" spans="1:21" s="16" customFormat="1" ht="23.45" customHeight="1" x14ac:dyDescent="0.45">
      <c r="A277" s="10">
        <v>277</v>
      </c>
      <c r="B277" s="3" t="s">
        <v>48</v>
      </c>
      <c r="C277" s="3" t="s">
        <v>78</v>
      </c>
      <c r="D277" s="11" t="s">
        <v>421</v>
      </c>
      <c r="E277" s="12">
        <v>2</v>
      </c>
      <c r="F277" s="13">
        <v>8150000</v>
      </c>
      <c r="G277" s="14">
        <v>5977560</v>
      </c>
      <c r="H277" s="15" t="s">
        <v>465</v>
      </c>
      <c r="I277" s="15" t="s">
        <v>465</v>
      </c>
      <c r="J277" s="14">
        <v>6800000</v>
      </c>
      <c r="K277" s="14">
        <v>9865000</v>
      </c>
      <c r="L277" s="14">
        <v>7000000</v>
      </c>
      <c r="M277" s="14">
        <v>11500000</v>
      </c>
      <c r="N277" s="14">
        <v>9300000</v>
      </c>
      <c r="O277" s="13">
        <v>9300000</v>
      </c>
      <c r="P277" s="22">
        <f>G277+(G277/10)</f>
        <v>6575316</v>
      </c>
      <c r="Q277" s="22">
        <f>G277+(G277*0.07)</f>
        <v>6395989.2000000002</v>
      </c>
      <c r="R277" s="22">
        <f>G277+(G277*0.35)</f>
        <v>8069706</v>
      </c>
      <c r="S277" s="22">
        <f>G277+(G277*0.15)</f>
        <v>6874194</v>
      </c>
      <c r="T277" s="22">
        <f>G277+(G277*0.75)</f>
        <v>10460730</v>
      </c>
      <c r="U277" s="22">
        <f>G277+(G277*0.6)</f>
        <v>9564096</v>
      </c>
    </row>
    <row r="278" spans="1:21" s="16" customFormat="1" ht="23.45" customHeight="1" x14ac:dyDescent="0.45">
      <c r="A278" s="17">
        <v>278</v>
      </c>
      <c r="B278" s="4" t="s">
        <v>48</v>
      </c>
      <c r="C278" s="4" t="s">
        <v>78</v>
      </c>
      <c r="D278" s="18" t="s">
        <v>422</v>
      </c>
      <c r="E278" s="19">
        <v>3</v>
      </c>
      <c r="F278" s="13">
        <v>10950000</v>
      </c>
      <c r="G278" s="20">
        <v>6749280</v>
      </c>
      <c r="H278" s="14">
        <v>9500000</v>
      </c>
      <c r="I278" s="14">
        <v>9700000</v>
      </c>
      <c r="J278" s="14">
        <v>7940000</v>
      </c>
      <c r="K278" s="14">
        <v>12100000</v>
      </c>
      <c r="L278" s="14">
        <v>8050000</v>
      </c>
      <c r="M278" s="14">
        <v>10200000</v>
      </c>
      <c r="N278" s="14">
        <f>MROUND(U278,100000)</f>
        <v>10800000</v>
      </c>
      <c r="O278" s="26">
        <v>9800000</v>
      </c>
      <c r="P278" s="22">
        <f>G278+(G278/10)</f>
        <v>7424208</v>
      </c>
      <c r="Q278" s="22">
        <f>G278+(G278*0.07)</f>
        <v>7221729.5999999996</v>
      </c>
      <c r="R278" s="22">
        <f>G278+(G278*0.35)</f>
        <v>9111528</v>
      </c>
      <c r="S278" s="22">
        <f>G278+(G278*0.15)</f>
        <v>7761672</v>
      </c>
      <c r="T278" s="22">
        <f>G278+(G278*0.75)</f>
        <v>11811240</v>
      </c>
      <c r="U278" s="22">
        <f>G278+(G278*0.6)</f>
        <v>10798848</v>
      </c>
    </row>
    <row r="279" spans="1:21" s="16" customFormat="1" ht="23.45" customHeight="1" x14ac:dyDescent="0.45">
      <c r="A279" s="10">
        <v>279</v>
      </c>
      <c r="B279" s="3" t="s">
        <v>48</v>
      </c>
      <c r="C279" s="3" t="s">
        <v>72</v>
      </c>
      <c r="D279" s="11" t="s">
        <v>423</v>
      </c>
      <c r="E279" s="12">
        <v>3</v>
      </c>
      <c r="F279" s="13">
        <v>9500000</v>
      </c>
      <c r="G279" s="14">
        <v>5559000</v>
      </c>
      <c r="H279" s="14">
        <v>9500000</v>
      </c>
      <c r="I279" s="14">
        <v>9500000</v>
      </c>
      <c r="J279" s="14">
        <v>7790000</v>
      </c>
      <c r="K279" s="14">
        <v>19950000</v>
      </c>
      <c r="L279" s="14">
        <v>7790000</v>
      </c>
      <c r="M279" s="14">
        <v>16500000</v>
      </c>
      <c r="N279" s="14">
        <f>MROUND(T279,100000)</f>
        <v>9700000</v>
      </c>
      <c r="O279" s="13">
        <v>9700000</v>
      </c>
      <c r="P279" s="22">
        <f>G279+(G279/10)</f>
        <v>6114900</v>
      </c>
      <c r="Q279" s="22">
        <f>G279+(G279*0.07)</f>
        <v>5948130</v>
      </c>
      <c r="R279" s="22">
        <f>G279+(G279*0.35)</f>
        <v>7504650</v>
      </c>
      <c r="S279" s="22">
        <f>G279+(G279*0.15)</f>
        <v>6392850</v>
      </c>
      <c r="T279" s="22">
        <f>G279+(G279*0.75)</f>
        <v>9728250</v>
      </c>
      <c r="U279" s="22">
        <f>G279+(G279*0.6)</f>
        <v>8894400</v>
      </c>
    </row>
    <row r="280" spans="1:21" s="16" customFormat="1" ht="23.45" customHeight="1" x14ac:dyDescent="0.45">
      <c r="A280" s="17">
        <v>280</v>
      </c>
      <c r="B280" s="4" t="s">
        <v>48</v>
      </c>
      <c r="C280" s="4" t="s">
        <v>136</v>
      </c>
      <c r="D280" s="18" t="s">
        <v>424</v>
      </c>
      <c r="E280" s="19">
        <v>3</v>
      </c>
      <c r="F280" s="13">
        <v>6300000</v>
      </c>
      <c r="G280" s="20">
        <v>3712540</v>
      </c>
      <c r="H280" s="15" t="s">
        <v>465</v>
      </c>
      <c r="I280" s="15" t="s">
        <v>465</v>
      </c>
      <c r="J280" s="14">
        <v>3867000</v>
      </c>
      <c r="K280" s="14">
        <v>7800000</v>
      </c>
      <c r="L280" s="14">
        <v>4208000</v>
      </c>
      <c r="M280" s="14">
        <v>6400000</v>
      </c>
      <c r="N280" s="14">
        <f>MROUND(T280,100000)</f>
        <v>6500000</v>
      </c>
      <c r="O280" s="13">
        <v>6500000</v>
      </c>
      <c r="P280" s="22">
        <f>G280+(G280/10)</f>
        <v>4083794</v>
      </c>
      <c r="Q280" s="22">
        <f>G280+(G280*0.07)</f>
        <v>3972417.8</v>
      </c>
      <c r="R280" s="22">
        <f>G280+(G280*0.35)</f>
        <v>5011929</v>
      </c>
      <c r="S280" s="22">
        <f>G280+(G280*0.15)</f>
        <v>4269421</v>
      </c>
      <c r="T280" s="22">
        <f>G280+(G280*0.75)</f>
        <v>6496945</v>
      </c>
      <c r="U280" s="22">
        <f>G280+(G280*0.6)</f>
        <v>5940064</v>
      </c>
    </row>
    <row r="281" spans="1:21" s="16" customFormat="1" ht="23.45" customHeight="1" x14ac:dyDescent="0.45">
      <c r="A281" s="10">
        <v>281</v>
      </c>
      <c r="B281" s="3" t="s">
        <v>51</v>
      </c>
      <c r="C281" s="3" t="s">
        <v>139</v>
      </c>
      <c r="D281" s="11" t="s">
        <v>425</v>
      </c>
      <c r="E281" s="12">
        <v>1</v>
      </c>
      <c r="F281" s="13">
        <v>64000000</v>
      </c>
      <c r="G281" s="14">
        <v>46000000</v>
      </c>
      <c r="H281" s="15" t="s">
        <v>465</v>
      </c>
      <c r="I281" s="15" t="s">
        <v>465</v>
      </c>
      <c r="J281" s="14">
        <v>55000000</v>
      </c>
      <c r="K281" s="14">
        <v>69000000</v>
      </c>
      <c r="L281" s="14">
        <v>61000000</v>
      </c>
      <c r="M281" s="14">
        <v>61000000</v>
      </c>
      <c r="N281" s="14">
        <f>MROUND(R281,100000)</f>
        <v>62100000</v>
      </c>
      <c r="O281" s="26">
        <v>64000000</v>
      </c>
      <c r="P281" s="22">
        <f>G281+(G281/10)</f>
        <v>50600000</v>
      </c>
      <c r="Q281" s="22">
        <f>G281+(G281*0.07)</f>
        <v>49220000</v>
      </c>
      <c r="R281" s="22">
        <f>G281+(G281*0.35)</f>
        <v>62100000</v>
      </c>
      <c r="S281" s="22">
        <f>G281+(G281*0.15)</f>
        <v>52900000</v>
      </c>
      <c r="T281" s="22">
        <f>G281+(G281*0.75)</f>
        <v>80500000</v>
      </c>
      <c r="U281" s="22">
        <f>G281+(G281*0.6)</f>
        <v>73600000</v>
      </c>
    </row>
    <row r="282" spans="1:21" s="16" customFormat="1" ht="23.45" customHeight="1" x14ac:dyDescent="0.45">
      <c r="A282" s="17">
        <v>282</v>
      </c>
      <c r="B282" s="4" t="s">
        <v>51</v>
      </c>
      <c r="C282" s="4" t="s">
        <v>139</v>
      </c>
      <c r="D282" s="18" t="s">
        <v>426</v>
      </c>
      <c r="E282" s="19">
        <v>1</v>
      </c>
      <c r="F282" s="13">
        <v>71200000</v>
      </c>
      <c r="G282" s="20">
        <v>50000000</v>
      </c>
      <c r="H282" s="15" t="s">
        <v>465</v>
      </c>
      <c r="I282" s="15" t="s">
        <v>465</v>
      </c>
      <c r="J282" s="14">
        <v>59300000</v>
      </c>
      <c r="K282" s="14">
        <v>59300000</v>
      </c>
      <c r="L282" s="14">
        <v>62000000</v>
      </c>
      <c r="M282" s="14">
        <v>62000000</v>
      </c>
      <c r="N282" s="14">
        <f>MROUND(R282,100000)</f>
        <v>67500000</v>
      </c>
      <c r="O282" s="28">
        <v>68000000</v>
      </c>
      <c r="P282" s="22">
        <f>G282+(G282/10)</f>
        <v>55000000</v>
      </c>
      <c r="Q282" s="22">
        <f>G282+(G282*0.07)</f>
        <v>53500000</v>
      </c>
      <c r="R282" s="22">
        <f>G282+(G282*0.35)</f>
        <v>67500000</v>
      </c>
      <c r="S282" s="22">
        <f>G282+(G282*0.15)</f>
        <v>57500000</v>
      </c>
      <c r="T282" s="22">
        <f>G282+(G282*0.75)</f>
        <v>87500000</v>
      </c>
      <c r="U282" s="22">
        <f>G282+(G282*0.6)</f>
        <v>80000000</v>
      </c>
    </row>
    <row r="283" spans="1:21" s="16" customFormat="1" ht="23.45" customHeight="1" x14ac:dyDescent="0.45">
      <c r="A283" s="10">
        <v>283</v>
      </c>
      <c r="B283" s="3" t="s">
        <v>51</v>
      </c>
      <c r="C283" s="3" t="s">
        <v>139</v>
      </c>
      <c r="D283" s="11" t="s">
        <v>427</v>
      </c>
      <c r="E283" s="12">
        <v>1</v>
      </c>
      <c r="F283" s="13">
        <v>68500000</v>
      </c>
      <c r="G283" s="14">
        <v>50000000</v>
      </c>
      <c r="H283" s="15" t="s">
        <v>465</v>
      </c>
      <c r="I283" s="15" t="s">
        <v>465</v>
      </c>
      <c r="J283" s="14">
        <v>68500000</v>
      </c>
      <c r="K283" s="14">
        <v>68500000</v>
      </c>
      <c r="L283" s="15" t="s">
        <v>465</v>
      </c>
      <c r="M283" s="15" t="s">
        <v>465</v>
      </c>
      <c r="N283" s="14">
        <v>68500000</v>
      </c>
      <c r="O283" s="13">
        <v>68500000</v>
      </c>
      <c r="P283" s="22">
        <f>G283+(G283/10)</f>
        <v>55000000</v>
      </c>
      <c r="Q283" s="22">
        <f>G283+(G283*0.07)</f>
        <v>53500000</v>
      </c>
      <c r="R283" s="22">
        <f>G283+(G283*0.35)</f>
        <v>67500000</v>
      </c>
      <c r="S283" s="22">
        <f>G283+(G283*0.15)</f>
        <v>57500000</v>
      </c>
      <c r="T283" s="22">
        <f>G283+(G283*0.75)</f>
        <v>87500000</v>
      </c>
      <c r="U283" s="22">
        <f>G283+(G283*0.6)</f>
        <v>80000000</v>
      </c>
    </row>
    <row r="284" spans="1:21" s="16" customFormat="1" ht="23.45" customHeight="1" x14ac:dyDescent="0.45">
      <c r="A284" s="17">
        <v>284</v>
      </c>
      <c r="B284" s="4" t="s">
        <v>51</v>
      </c>
      <c r="C284" s="4" t="s">
        <v>140</v>
      </c>
      <c r="D284" s="18" t="s">
        <v>428</v>
      </c>
      <c r="E284" s="19">
        <v>1</v>
      </c>
      <c r="F284" s="13">
        <v>55000000</v>
      </c>
      <c r="G284" s="20">
        <v>22500000</v>
      </c>
      <c r="H284" s="15" t="s">
        <v>465</v>
      </c>
      <c r="I284" s="15" t="s">
        <v>465</v>
      </c>
      <c r="J284" s="14">
        <v>90000000</v>
      </c>
      <c r="K284" s="14">
        <v>120000000</v>
      </c>
      <c r="L284" s="15" t="s">
        <v>465</v>
      </c>
      <c r="M284" s="15" t="s">
        <v>465</v>
      </c>
      <c r="N284" s="14">
        <v>94200000</v>
      </c>
      <c r="O284" s="28">
        <v>48000000</v>
      </c>
      <c r="P284" s="22">
        <f>G284+(G284/10)</f>
        <v>24750000</v>
      </c>
      <c r="Q284" s="22">
        <f>G284+(G284*0.07)</f>
        <v>24075000</v>
      </c>
      <c r="R284" s="22">
        <f>G284+(G284*0.35)</f>
        <v>30375000</v>
      </c>
      <c r="S284" s="22">
        <f>G284+(G284*0.15)</f>
        <v>25875000</v>
      </c>
      <c r="T284" s="22">
        <f>G284+(G284*0.75)</f>
        <v>39375000</v>
      </c>
      <c r="U284" s="22">
        <f>G284+(G284*0.6)</f>
        <v>36000000</v>
      </c>
    </row>
    <row r="285" spans="1:21" s="16" customFormat="1" ht="23.45" customHeight="1" x14ac:dyDescent="0.45">
      <c r="A285" s="10">
        <v>285</v>
      </c>
      <c r="B285" s="3" t="s">
        <v>51</v>
      </c>
      <c r="C285" s="3" t="s">
        <v>139</v>
      </c>
      <c r="D285" s="11" t="s">
        <v>429</v>
      </c>
      <c r="E285" s="12">
        <v>1</v>
      </c>
      <c r="F285" s="13">
        <v>53400000</v>
      </c>
      <c r="G285" s="14">
        <v>45000000</v>
      </c>
      <c r="H285" s="15" t="s">
        <v>465</v>
      </c>
      <c r="I285" s="15" t="s">
        <v>465</v>
      </c>
      <c r="J285" s="14">
        <v>52100000</v>
      </c>
      <c r="K285" s="14">
        <v>52100000</v>
      </c>
      <c r="L285" s="14">
        <v>55000000</v>
      </c>
      <c r="M285" s="14">
        <v>55000000</v>
      </c>
      <c r="N285" s="14">
        <v>54100000</v>
      </c>
      <c r="O285" s="13">
        <v>54100000</v>
      </c>
      <c r="P285" s="22">
        <f>G285+(G285/10)</f>
        <v>49500000</v>
      </c>
      <c r="Q285" s="22">
        <f>G285+(G285*0.07)</f>
        <v>48150000</v>
      </c>
      <c r="R285" s="22">
        <f>G285+(G285*0.35)</f>
        <v>60750000</v>
      </c>
      <c r="S285" s="22">
        <f>G285+(G285*0.15)</f>
        <v>51750000</v>
      </c>
      <c r="T285" s="22">
        <f>G285+(G285*0.75)</f>
        <v>78750000</v>
      </c>
      <c r="U285" s="22">
        <f>G285+(G285*0.6)</f>
        <v>72000000</v>
      </c>
    </row>
    <row r="286" spans="1:21" s="16" customFormat="1" ht="23.45" customHeight="1" x14ac:dyDescent="0.45">
      <c r="A286" s="17">
        <v>286</v>
      </c>
      <c r="B286" s="4" t="s">
        <v>52</v>
      </c>
      <c r="C286" s="4" t="s">
        <v>74</v>
      </c>
      <c r="D286" s="18" t="s">
        <v>430</v>
      </c>
      <c r="E286" s="19">
        <v>1</v>
      </c>
      <c r="F286" s="13">
        <v>45000000</v>
      </c>
      <c r="G286" s="20">
        <v>24000000</v>
      </c>
      <c r="H286" s="15" t="s">
        <v>465</v>
      </c>
      <c r="I286" s="15" t="s">
        <v>465</v>
      </c>
      <c r="J286" s="14">
        <v>42490000</v>
      </c>
      <c r="K286" s="14">
        <v>52500000</v>
      </c>
      <c r="L286" s="14">
        <v>35980000</v>
      </c>
      <c r="M286" s="14">
        <v>42490000</v>
      </c>
      <c r="N286" s="14">
        <v>47500000</v>
      </c>
      <c r="O286" s="13">
        <v>47500000</v>
      </c>
      <c r="P286" s="22">
        <f>G286+(G286/10)</f>
        <v>26400000</v>
      </c>
      <c r="Q286" s="22">
        <f>G286+(G286*0.07)</f>
        <v>25680000</v>
      </c>
      <c r="R286" s="22">
        <f>G286+(G286*0.35)</f>
        <v>32400000</v>
      </c>
      <c r="S286" s="22">
        <f>G286+(G286*0.15)</f>
        <v>27600000</v>
      </c>
      <c r="T286" s="22">
        <f>G286+(G286*0.75)</f>
        <v>42000000</v>
      </c>
      <c r="U286" s="22">
        <f>G286+(G286*0.6)</f>
        <v>38400000</v>
      </c>
    </row>
    <row r="287" spans="1:21" s="16" customFormat="1" ht="23.45" customHeight="1" x14ac:dyDescent="0.45">
      <c r="A287" s="10">
        <v>287</v>
      </c>
      <c r="B287" s="3" t="s">
        <v>52</v>
      </c>
      <c r="C287" s="3" t="s">
        <v>85</v>
      </c>
      <c r="D287" s="11" t="s">
        <v>431</v>
      </c>
      <c r="E287" s="12">
        <v>1</v>
      </c>
      <c r="F287" s="13">
        <v>34000000</v>
      </c>
      <c r="G287" s="14">
        <v>17000000</v>
      </c>
      <c r="H287" s="15" t="s">
        <v>465</v>
      </c>
      <c r="I287" s="15" t="s">
        <v>465</v>
      </c>
      <c r="J287" s="15" t="s">
        <v>466</v>
      </c>
      <c r="K287" s="15" t="s">
        <v>466</v>
      </c>
      <c r="L287" s="15" t="s">
        <v>465</v>
      </c>
      <c r="M287" s="15" t="s">
        <v>465</v>
      </c>
      <c r="N287" s="14">
        <v>36000000</v>
      </c>
      <c r="O287" s="13">
        <v>36000000</v>
      </c>
      <c r="P287" s="22">
        <f>G287+(G287/10)</f>
        <v>18700000</v>
      </c>
      <c r="Q287" s="22">
        <f>G287+(G287*0.07)</f>
        <v>18190000</v>
      </c>
      <c r="R287" s="22">
        <f>G287+(G287*0.35)</f>
        <v>22950000</v>
      </c>
      <c r="S287" s="22">
        <f>G287+(G287*0.15)</f>
        <v>19550000</v>
      </c>
      <c r="T287" s="22">
        <f>G287+(G287*0.75)</f>
        <v>29750000</v>
      </c>
      <c r="U287" s="22">
        <f>G287+(G287*0.6)</f>
        <v>27200000</v>
      </c>
    </row>
    <row r="288" spans="1:21" s="16" customFormat="1" ht="23.45" customHeight="1" x14ac:dyDescent="0.45">
      <c r="A288" s="17">
        <v>288</v>
      </c>
      <c r="B288" s="4" t="s">
        <v>52</v>
      </c>
      <c r="C288" s="4" t="s">
        <v>59</v>
      </c>
      <c r="D288" s="18" t="s">
        <v>432</v>
      </c>
      <c r="E288" s="19">
        <v>1</v>
      </c>
      <c r="F288" s="13">
        <v>31000000</v>
      </c>
      <c r="G288" s="20">
        <v>27800000</v>
      </c>
      <c r="H288" s="14">
        <v>28521300</v>
      </c>
      <c r="I288" s="14">
        <v>29700000</v>
      </c>
      <c r="J288" s="14">
        <v>26882000</v>
      </c>
      <c r="K288" s="14">
        <v>37190000</v>
      </c>
      <c r="L288" s="14">
        <v>26960000</v>
      </c>
      <c r="M288" s="14">
        <v>37190000</v>
      </c>
      <c r="N288" s="14">
        <f t="shared" si="4"/>
        <v>32000000</v>
      </c>
      <c r="O288" s="13">
        <v>32000000</v>
      </c>
      <c r="P288" s="22">
        <f>G288+(G288/10)</f>
        <v>30580000</v>
      </c>
      <c r="Q288" s="22">
        <f>G288+(G288*0.07)</f>
        <v>29746000</v>
      </c>
      <c r="R288" s="22">
        <f>G288+(G288*0.35)</f>
        <v>37530000</v>
      </c>
      <c r="S288" s="22">
        <f>G288+(G288*0.15)</f>
        <v>31970000</v>
      </c>
      <c r="T288" s="22">
        <f>G288+(G288*0.75)</f>
        <v>48650000</v>
      </c>
      <c r="U288" s="22">
        <f>G288+(G288*0.6)</f>
        <v>44480000</v>
      </c>
    </row>
    <row r="289" spans="1:21" s="16" customFormat="1" ht="23.45" customHeight="1" x14ac:dyDescent="0.45">
      <c r="A289" s="10">
        <v>289</v>
      </c>
      <c r="B289" s="3" t="s">
        <v>53</v>
      </c>
      <c r="C289" s="3" t="s">
        <v>62</v>
      </c>
      <c r="D289" s="11" t="s">
        <v>433</v>
      </c>
      <c r="E289" s="12">
        <v>1</v>
      </c>
      <c r="F289" s="13">
        <v>27000000</v>
      </c>
      <c r="G289" s="14">
        <v>23690000</v>
      </c>
      <c r="H289" s="15" t="s">
        <v>465</v>
      </c>
      <c r="I289" s="15" t="s">
        <v>465</v>
      </c>
      <c r="J289" s="14">
        <v>23700000</v>
      </c>
      <c r="K289" s="14">
        <v>34000000</v>
      </c>
      <c r="L289" s="14">
        <v>23700000</v>
      </c>
      <c r="M289" s="14">
        <v>27000000</v>
      </c>
      <c r="N289" s="14">
        <f t="shared" si="4"/>
        <v>27200000</v>
      </c>
      <c r="O289" s="13">
        <v>27200000</v>
      </c>
      <c r="P289" s="22">
        <f>G289+(G289/10)</f>
        <v>26059000</v>
      </c>
      <c r="Q289" s="22">
        <f>G289+(G289*0.07)</f>
        <v>25348300</v>
      </c>
      <c r="R289" s="22">
        <f>G289+(G289*0.35)</f>
        <v>31981500</v>
      </c>
      <c r="S289" s="22">
        <f>G289+(G289*0.15)</f>
        <v>27243500</v>
      </c>
      <c r="T289" s="22">
        <f>G289+(G289*0.75)</f>
        <v>41457500</v>
      </c>
      <c r="U289" s="22">
        <f>G289+(G289*0.6)</f>
        <v>37904000</v>
      </c>
    </row>
    <row r="290" spans="1:21" s="16" customFormat="1" ht="23.45" customHeight="1" x14ac:dyDescent="0.45">
      <c r="A290" s="17">
        <v>290</v>
      </c>
      <c r="B290" s="4" t="s">
        <v>53</v>
      </c>
      <c r="C290" s="4" t="s">
        <v>83</v>
      </c>
      <c r="D290" s="18" t="s">
        <v>434</v>
      </c>
      <c r="E290" s="19">
        <v>1</v>
      </c>
      <c r="F290" s="13">
        <v>260000000</v>
      </c>
      <c r="G290" s="20">
        <v>195000000</v>
      </c>
      <c r="H290" s="15" t="s">
        <v>465</v>
      </c>
      <c r="I290" s="15" t="s">
        <v>465</v>
      </c>
      <c r="J290" s="15" t="s">
        <v>465</v>
      </c>
      <c r="K290" s="15" t="s">
        <v>465</v>
      </c>
      <c r="L290" s="15" t="s">
        <v>465</v>
      </c>
      <c r="M290" s="15" t="s">
        <v>465</v>
      </c>
      <c r="N290" s="14">
        <v>263000000</v>
      </c>
      <c r="O290" s="13">
        <v>263000000</v>
      </c>
      <c r="P290" s="22">
        <f>G290+(G290/10)</f>
        <v>214500000</v>
      </c>
      <c r="Q290" s="22">
        <f>G290+(G290*0.07)</f>
        <v>208650000</v>
      </c>
      <c r="R290" s="22">
        <f>G290+(G290*0.35)</f>
        <v>263250000</v>
      </c>
      <c r="S290" s="22">
        <f>G290+(G290*0.15)</f>
        <v>224250000</v>
      </c>
      <c r="T290" s="22">
        <f>G290+(G290*0.75)</f>
        <v>341250000</v>
      </c>
      <c r="U290" s="22">
        <f>G290+(G290*0.6)</f>
        <v>312000000</v>
      </c>
    </row>
    <row r="291" spans="1:21" s="16" customFormat="1" ht="23.45" customHeight="1" x14ac:dyDescent="0.45">
      <c r="A291" s="10">
        <v>291</v>
      </c>
      <c r="B291" s="3" t="s">
        <v>53</v>
      </c>
      <c r="C291" s="3" t="s">
        <v>58</v>
      </c>
      <c r="D291" s="11" t="s">
        <v>435</v>
      </c>
      <c r="E291" s="12">
        <v>1</v>
      </c>
      <c r="F291" s="13">
        <v>28000000</v>
      </c>
      <c r="G291" s="14">
        <v>4500000</v>
      </c>
      <c r="H291" s="15" t="s">
        <v>465</v>
      </c>
      <c r="I291" s="15" t="s">
        <v>465</v>
      </c>
      <c r="J291" s="15" t="s">
        <v>466</v>
      </c>
      <c r="K291" s="15" t="s">
        <v>466</v>
      </c>
      <c r="L291" s="15" t="s">
        <v>465</v>
      </c>
      <c r="M291" s="15" t="s">
        <v>465</v>
      </c>
      <c r="N291" s="14">
        <v>31000000</v>
      </c>
      <c r="O291" s="26">
        <v>28000000</v>
      </c>
      <c r="P291" s="22">
        <f>G291+(G291/10)</f>
        <v>4950000</v>
      </c>
      <c r="Q291" s="22">
        <f>G291+(G291*0.07)</f>
        <v>4815000</v>
      </c>
      <c r="R291" s="22">
        <f>G291+(G291*0.35)</f>
        <v>6075000</v>
      </c>
      <c r="S291" s="22">
        <f>G291+(G291*0.15)</f>
        <v>5175000</v>
      </c>
      <c r="T291" s="22">
        <f>G291+(G291*0.75)</f>
        <v>7875000</v>
      </c>
      <c r="U291" s="22">
        <f>G291+(G291*0.6)</f>
        <v>7200000</v>
      </c>
    </row>
    <row r="292" spans="1:21" s="16" customFormat="1" ht="23.45" customHeight="1" x14ac:dyDescent="0.45">
      <c r="A292" s="17">
        <v>292</v>
      </c>
      <c r="B292" s="4" t="s">
        <v>53</v>
      </c>
      <c r="C292" s="4" t="s">
        <v>65</v>
      </c>
      <c r="D292" s="18" t="s">
        <v>436</v>
      </c>
      <c r="E292" s="19">
        <v>1</v>
      </c>
      <c r="F292" s="13">
        <v>92500000</v>
      </c>
      <c r="G292" s="20">
        <v>65000000</v>
      </c>
      <c r="H292" s="15" t="s">
        <v>465</v>
      </c>
      <c r="I292" s="15" t="s">
        <v>465</v>
      </c>
      <c r="J292" s="14">
        <v>83900000</v>
      </c>
      <c r="K292" s="14">
        <v>112000000</v>
      </c>
      <c r="L292" s="14">
        <v>60000000</v>
      </c>
      <c r="M292" s="14">
        <v>112000000</v>
      </c>
      <c r="N292" s="14">
        <v>99000000</v>
      </c>
      <c r="O292" s="25">
        <v>99000000</v>
      </c>
      <c r="P292" s="22">
        <f>G292+(G292/10)</f>
        <v>71500000</v>
      </c>
      <c r="Q292" s="22">
        <f>G292+(G292*0.07)</f>
        <v>69550000</v>
      </c>
      <c r="R292" s="22">
        <f>G292+(G292*0.35)</f>
        <v>87750000</v>
      </c>
      <c r="S292" s="22">
        <f>G292+(G292*0.15)</f>
        <v>74750000</v>
      </c>
      <c r="T292" s="22">
        <f>G292+(G292*0.75)</f>
        <v>113750000</v>
      </c>
      <c r="U292" s="22">
        <f>G292+(G292*0.6)</f>
        <v>104000000</v>
      </c>
    </row>
    <row r="293" spans="1:21" s="16" customFormat="1" ht="23.45" customHeight="1" x14ac:dyDescent="0.45">
      <c r="A293" s="10">
        <v>293</v>
      </c>
      <c r="B293" s="3" t="s">
        <v>53</v>
      </c>
      <c r="C293" s="3" t="s">
        <v>72</v>
      </c>
      <c r="D293" s="11" t="s">
        <v>437</v>
      </c>
      <c r="E293" s="12">
        <v>3</v>
      </c>
      <c r="F293" s="13">
        <v>42500000</v>
      </c>
      <c r="G293" s="14">
        <v>16900000</v>
      </c>
      <c r="H293" s="14">
        <v>45000000</v>
      </c>
      <c r="I293" s="14">
        <v>50000000</v>
      </c>
      <c r="J293" s="14">
        <v>33000000</v>
      </c>
      <c r="K293" s="14">
        <v>48400000</v>
      </c>
      <c r="L293" s="14">
        <v>26500000</v>
      </c>
      <c r="M293" s="14">
        <v>26500000</v>
      </c>
      <c r="N293" s="14">
        <v>46000000</v>
      </c>
      <c r="O293" s="13">
        <v>46000000</v>
      </c>
      <c r="P293" s="22">
        <f>G293+(G293/10)</f>
        <v>18590000</v>
      </c>
      <c r="Q293" s="22">
        <f>G293+(G293*0.07)</f>
        <v>18083000</v>
      </c>
      <c r="R293" s="22">
        <f>G293+(G293*0.35)</f>
        <v>22815000</v>
      </c>
      <c r="S293" s="22">
        <f>G293+(G293*0.15)</f>
        <v>19435000</v>
      </c>
      <c r="T293" s="22">
        <f>G293+(G293*0.75)</f>
        <v>29575000</v>
      </c>
      <c r="U293" s="22">
        <f>G293+(G293*0.6)</f>
        <v>27040000</v>
      </c>
    </row>
    <row r="294" spans="1:21" s="16" customFormat="1" ht="23.45" customHeight="1" x14ac:dyDescent="0.45">
      <c r="A294" s="17">
        <v>294</v>
      </c>
      <c r="B294" s="4" t="s">
        <v>54</v>
      </c>
      <c r="C294" s="4" t="s">
        <v>81</v>
      </c>
      <c r="D294" s="18" t="s">
        <v>438</v>
      </c>
      <c r="E294" s="19">
        <v>1</v>
      </c>
      <c r="F294" s="13">
        <v>69203000</v>
      </c>
      <c r="G294" s="20">
        <v>43879550</v>
      </c>
      <c r="H294" s="15" t="s">
        <v>465</v>
      </c>
      <c r="I294" s="15" t="s">
        <v>465</v>
      </c>
      <c r="J294" s="14">
        <v>51623000</v>
      </c>
      <c r="K294" s="14">
        <v>77507360</v>
      </c>
      <c r="L294" s="14">
        <v>51623000</v>
      </c>
      <c r="M294" s="14">
        <v>54200000</v>
      </c>
      <c r="N294" s="14">
        <f>MROUND(U294,100000)</f>
        <v>70200000</v>
      </c>
      <c r="O294" s="14">
        <v>74000000</v>
      </c>
      <c r="P294" s="22">
        <f>G294+(G294/10)</f>
        <v>48267505</v>
      </c>
      <c r="Q294" s="22">
        <f>G294+(G294*0.07)</f>
        <v>46951118.5</v>
      </c>
      <c r="R294" s="22">
        <f>G294+(G294*0.35)</f>
        <v>59237392.5</v>
      </c>
      <c r="S294" s="22">
        <f>G294+(G294*0.15)</f>
        <v>50461482.5</v>
      </c>
      <c r="T294" s="22">
        <f>G294+(G294*0.75)</f>
        <v>76789212.5</v>
      </c>
      <c r="U294" s="22">
        <f>G294+(G294*0.6)</f>
        <v>70207280</v>
      </c>
    </row>
    <row r="295" spans="1:21" s="16" customFormat="1" ht="23.45" customHeight="1" x14ac:dyDescent="0.45">
      <c r="A295" s="10">
        <v>295</v>
      </c>
      <c r="B295" s="3" t="s">
        <v>54</v>
      </c>
      <c r="C295" s="3" t="s">
        <v>81</v>
      </c>
      <c r="D295" s="11" t="s">
        <v>439</v>
      </c>
      <c r="E295" s="12">
        <v>1</v>
      </c>
      <c r="F295" s="13">
        <v>54137000</v>
      </c>
      <c r="G295" s="14">
        <v>46016025</v>
      </c>
      <c r="H295" s="15" t="s">
        <v>465</v>
      </c>
      <c r="I295" s="15" t="s">
        <v>465</v>
      </c>
      <c r="J295" s="14">
        <v>38240000</v>
      </c>
      <c r="K295" s="14">
        <v>60633340</v>
      </c>
      <c r="L295" s="15" t="s">
        <v>465</v>
      </c>
      <c r="M295" s="15" t="s">
        <v>465</v>
      </c>
      <c r="N295" s="14">
        <v>58000000</v>
      </c>
      <c r="O295" s="14">
        <v>59500000</v>
      </c>
      <c r="P295" s="22">
        <f>G295+(G295/10)</f>
        <v>50617627.5</v>
      </c>
      <c r="Q295" s="22">
        <f>G295+(G295*0.07)</f>
        <v>49237146.75</v>
      </c>
      <c r="R295" s="22">
        <f>G295+(G295*0.35)</f>
        <v>62121633.75</v>
      </c>
      <c r="S295" s="22">
        <f>G295+(G295*0.15)</f>
        <v>52918428.75</v>
      </c>
      <c r="T295" s="22">
        <f>G295+(G295*0.75)</f>
        <v>80528043.75</v>
      </c>
      <c r="U295" s="22">
        <f>G295+(G295*0.6)</f>
        <v>73625640</v>
      </c>
    </row>
    <row r="296" spans="1:21" s="16" customFormat="1" ht="23.45" customHeight="1" x14ac:dyDescent="0.45">
      <c r="A296" s="17">
        <v>296</v>
      </c>
      <c r="B296" s="4" t="s">
        <v>43</v>
      </c>
      <c r="C296" s="4" t="s">
        <v>132</v>
      </c>
      <c r="D296" s="18" t="s">
        <v>440</v>
      </c>
      <c r="E296" s="19">
        <v>1</v>
      </c>
      <c r="F296" s="13">
        <f>209750000*2</f>
        <v>419500000</v>
      </c>
      <c r="G296" s="20">
        <v>195999000</v>
      </c>
      <c r="H296" s="14">
        <v>406000000</v>
      </c>
      <c r="I296" s="14">
        <v>406000000</v>
      </c>
      <c r="J296" s="14">
        <v>358900000</v>
      </c>
      <c r="K296" s="14">
        <v>505000000</v>
      </c>
      <c r="L296" s="14">
        <v>369000000</v>
      </c>
      <c r="M296" s="14">
        <v>431500000</v>
      </c>
      <c r="N296" s="14">
        <v>420000000</v>
      </c>
      <c r="O296" s="13">
        <v>420000000</v>
      </c>
      <c r="P296" s="22">
        <f>G296+(G296/10)</f>
        <v>215598900</v>
      </c>
      <c r="Q296" s="22">
        <f>G296+(G296*0.07)</f>
        <v>209718930</v>
      </c>
      <c r="R296" s="22">
        <f>G296+(G296*0.35)</f>
        <v>264598650</v>
      </c>
      <c r="S296" s="22">
        <f>G296+(G296*0.15)</f>
        <v>225398850</v>
      </c>
      <c r="T296" s="22">
        <f>G296+(G296*0.75)</f>
        <v>342998250</v>
      </c>
      <c r="U296" s="22">
        <f>G296+(G296*0.6)</f>
        <v>313598400</v>
      </c>
    </row>
    <row r="297" spans="1:21" s="16" customFormat="1" ht="23.45" customHeight="1" x14ac:dyDescent="0.45">
      <c r="A297" s="10">
        <v>297</v>
      </c>
      <c r="B297" s="3" t="s">
        <v>43</v>
      </c>
      <c r="C297" s="3" t="s">
        <v>96</v>
      </c>
      <c r="D297" s="11" t="s">
        <v>441</v>
      </c>
      <c r="E297" s="12">
        <v>1</v>
      </c>
      <c r="F297" s="13">
        <f>224000000*2</f>
        <v>448000000</v>
      </c>
      <c r="G297" s="14">
        <v>173500000</v>
      </c>
      <c r="H297" s="15" t="s">
        <v>465</v>
      </c>
      <c r="I297" s="15" t="s">
        <v>465</v>
      </c>
      <c r="J297" s="14">
        <v>412000000</v>
      </c>
      <c r="K297" s="14">
        <v>535900000</v>
      </c>
      <c r="L297" s="14">
        <v>412000000</v>
      </c>
      <c r="M297" s="14">
        <v>425000000</v>
      </c>
      <c r="N297" s="14">
        <v>430000000</v>
      </c>
      <c r="O297" s="26">
        <v>445000000</v>
      </c>
      <c r="P297" s="22">
        <f>G297+(G297/10)</f>
        <v>190850000</v>
      </c>
      <c r="Q297" s="22">
        <f>G297+(G297*0.07)</f>
        <v>185645000</v>
      </c>
      <c r="R297" s="22">
        <f>G297+(G297*0.35)</f>
        <v>234225000</v>
      </c>
      <c r="S297" s="22">
        <f>G297+(G297*0.15)</f>
        <v>199525000</v>
      </c>
      <c r="T297" s="22">
        <f>G297+(G297*0.75)</f>
        <v>303625000</v>
      </c>
      <c r="U297" s="22">
        <f>G297+(G297*0.6)</f>
        <v>277600000</v>
      </c>
    </row>
    <row r="298" spans="1:21" s="16" customFormat="1" ht="23.45" customHeight="1" x14ac:dyDescent="0.45">
      <c r="A298" s="17">
        <v>298</v>
      </c>
      <c r="B298" s="4" t="s">
        <v>43</v>
      </c>
      <c r="C298" s="4" t="s">
        <v>133</v>
      </c>
      <c r="D298" s="18" t="s">
        <v>442</v>
      </c>
      <c r="E298" s="19">
        <v>1</v>
      </c>
      <c r="F298" s="13">
        <f>320000000*2</f>
        <v>640000000</v>
      </c>
      <c r="G298" s="20">
        <v>207250000</v>
      </c>
      <c r="H298" s="14">
        <v>655000000</v>
      </c>
      <c r="I298" s="14">
        <v>655000000</v>
      </c>
      <c r="J298" s="14">
        <v>607500000</v>
      </c>
      <c r="K298" s="14">
        <v>722000000</v>
      </c>
      <c r="L298" s="14">
        <v>595000000</v>
      </c>
      <c r="M298" s="14">
        <v>722000000</v>
      </c>
      <c r="N298" s="14">
        <v>650000000</v>
      </c>
      <c r="O298" s="26">
        <v>670000000</v>
      </c>
      <c r="P298" s="22">
        <f>G298+(G298/10)</f>
        <v>227975000</v>
      </c>
      <c r="Q298" s="22">
        <f>G298+(G298*0.07)</f>
        <v>221757500</v>
      </c>
      <c r="R298" s="22">
        <f>G298+(G298*0.35)</f>
        <v>279787500</v>
      </c>
      <c r="S298" s="22">
        <f>G298+(G298*0.15)</f>
        <v>238337500</v>
      </c>
      <c r="T298" s="22">
        <f>G298+(G298*0.75)</f>
        <v>362687500</v>
      </c>
      <c r="U298" s="22">
        <f>G298+(G298*0.6)</f>
        <v>331600000</v>
      </c>
    </row>
    <row r="299" spans="1:21" s="16" customFormat="1" ht="23.45" customHeight="1" x14ac:dyDescent="0.45">
      <c r="A299" s="10">
        <v>299</v>
      </c>
      <c r="B299" s="3" t="s">
        <v>43</v>
      </c>
      <c r="C299" s="3" t="s">
        <v>111</v>
      </c>
      <c r="D299" s="11" t="s">
        <v>443</v>
      </c>
      <c r="E299" s="12">
        <v>1</v>
      </c>
      <c r="F299" s="13">
        <f>278500000*2</f>
        <v>557000000</v>
      </c>
      <c r="G299" s="14">
        <v>272889999</v>
      </c>
      <c r="H299" s="14">
        <v>456900000</v>
      </c>
      <c r="I299" s="14">
        <v>469000000</v>
      </c>
      <c r="J299" s="14">
        <v>380000000</v>
      </c>
      <c r="K299" s="14">
        <v>657250000</v>
      </c>
      <c r="L299" s="14">
        <v>384990000</v>
      </c>
      <c r="M299" s="14">
        <v>626000000</v>
      </c>
      <c r="N299" s="14">
        <v>520000000</v>
      </c>
      <c r="O299" s="26">
        <v>560000000</v>
      </c>
      <c r="P299" s="22">
        <f>G299+(G299/10)</f>
        <v>300178998.89999998</v>
      </c>
      <c r="Q299" s="22">
        <f>G299+(G299*0.07)</f>
        <v>291992298.93000001</v>
      </c>
      <c r="R299" s="22">
        <f>G299+(G299*0.35)</f>
        <v>368401498.64999998</v>
      </c>
      <c r="S299" s="22">
        <f>G299+(G299*0.15)</f>
        <v>313823498.85000002</v>
      </c>
      <c r="T299" s="22">
        <f>G299+(G299*0.75)</f>
        <v>477557498.25</v>
      </c>
      <c r="U299" s="22">
        <f>G299+(G299*0.6)</f>
        <v>436623998.39999998</v>
      </c>
    </row>
    <row r="300" spans="1:21" s="16" customFormat="1" ht="23.45" customHeight="1" x14ac:dyDescent="0.45">
      <c r="A300" s="17">
        <v>300</v>
      </c>
      <c r="B300" s="4" t="s">
        <v>43</v>
      </c>
      <c r="C300" s="4" t="s">
        <v>111</v>
      </c>
      <c r="D300" s="18" t="s">
        <v>444</v>
      </c>
      <c r="E300" s="19">
        <v>1</v>
      </c>
      <c r="F300" s="13">
        <v>0</v>
      </c>
      <c r="G300" s="20">
        <v>278589999</v>
      </c>
      <c r="H300" s="14">
        <v>469000000</v>
      </c>
      <c r="I300" s="14">
        <v>537000000</v>
      </c>
      <c r="J300" s="14">
        <v>380000000</v>
      </c>
      <c r="K300" s="14">
        <v>657250000</v>
      </c>
      <c r="L300" s="14">
        <v>384990000</v>
      </c>
      <c r="M300" s="14">
        <v>626000000</v>
      </c>
      <c r="N300" s="14">
        <f>MROUND(T300,100000)</f>
        <v>487500000</v>
      </c>
      <c r="O300" s="26">
        <v>411000000</v>
      </c>
      <c r="P300" s="22">
        <f>G300+(G300/10)</f>
        <v>306448998.89999998</v>
      </c>
      <c r="Q300" s="22">
        <f>G300+(G300*0.07)</f>
        <v>298091298.93000001</v>
      </c>
      <c r="R300" s="22">
        <f>G300+(G300*0.35)</f>
        <v>376096498.64999998</v>
      </c>
      <c r="S300" s="22">
        <f>G300+(G300*0.15)</f>
        <v>320378498.85000002</v>
      </c>
      <c r="T300" s="22">
        <f>G300+(G300*0.75)</f>
        <v>487532498.25</v>
      </c>
      <c r="U300" s="22">
        <f>G300+(G300*0.6)</f>
        <v>445743998.39999998</v>
      </c>
    </row>
    <row r="301" spans="1:21" s="16" customFormat="1" ht="23.45" customHeight="1" x14ac:dyDescent="0.45">
      <c r="A301" s="10">
        <v>301</v>
      </c>
      <c r="B301" s="3" t="s">
        <v>43</v>
      </c>
      <c r="C301" s="3" t="s">
        <v>81</v>
      </c>
      <c r="D301" s="11" t="s">
        <v>445</v>
      </c>
      <c r="E301" s="12">
        <v>1</v>
      </c>
      <c r="F301" s="13">
        <f>187163000*2</f>
        <v>374326000</v>
      </c>
      <c r="G301" s="14">
        <v>168601200</v>
      </c>
      <c r="H301" s="15" t="s">
        <v>465</v>
      </c>
      <c r="I301" s="15" t="s">
        <v>465</v>
      </c>
      <c r="J301" s="14">
        <v>467000000</v>
      </c>
      <c r="K301" s="14">
        <v>467000000</v>
      </c>
      <c r="L301" s="15" t="s">
        <v>465</v>
      </c>
      <c r="M301" s="15" t="s">
        <v>465</v>
      </c>
      <c r="N301" s="14">
        <v>460000000</v>
      </c>
      <c r="O301" s="13">
        <v>460000000</v>
      </c>
      <c r="P301" s="22">
        <f>G301+(G301/10)</f>
        <v>185461320</v>
      </c>
      <c r="Q301" s="22">
        <f>G301+(G301*0.07)</f>
        <v>180403284</v>
      </c>
      <c r="R301" s="22">
        <f>G301+(G301*0.35)</f>
        <v>227611620</v>
      </c>
      <c r="S301" s="22">
        <f>G301+(G301*0.15)</f>
        <v>193891380</v>
      </c>
      <c r="T301" s="22">
        <f>G301+(G301*0.75)</f>
        <v>295052100</v>
      </c>
      <c r="U301" s="22">
        <f>G301+(G301*0.6)</f>
        <v>269761920</v>
      </c>
    </row>
    <row r="302" spans="1:21" s="16" customFormat="1" ht="23.45" customHeight="1" x14ac:dyDescent="0.45">
      <c r="A302" s="17">
        <v>302</v>
      </c>
      <c r="B302" s="4" t="s">
        <v>43</v>
      </c>
      <c r="C302" s="4" t="s">
        <v>141</v>
      </c>
      <c r="D302" s="18" t="s">
        <v>446</v>
      </c>
      <c r="E302" s="19">
        <v>2</v>
      </c>
      <c r="F302" s="13">
        <v>0</v>
      </c>
      <c r="G302" s="20">
        <v>85000000</v>
      </c>
      <c r="H302" s="15" t="s">
        <v>465</v>
      </c>
      <c r="I302" s="15" t="s">
        <v>465</v>
      </c>
      <c r="J302" s="14">
        <v>107090000</v>
      </c>
      <c r="K302" s="14">
        <v>142970000</v>
      </c>
      <c r="L302" s="14">
        <v>85450000</v>
      </c>
      <c r="M302" s="14">
        <v>131496000</v>
      </c>
      <c r="N302" s="14">
        <f t="shared" si="4"/>
        <v>97800000</v>
      </c>
      <c r="O302" s="26">
        <v>106000000</v>
      </c>
      <c r="P302" s="22">
        <f>G302+(G302/10)</f>
        <v>93500000</v>
      </c>
      <c r="Q302" s="22">
        <f>G302+(G302*0.07)</f>
        <v>90950000</v>
      </c>
      <c r="R302" s="22">
        <f>G302+(G302*0.35)</f>
        <v>114750000</v>
      </c>
      <c r="S302" s="22">
        <f>G302+(G302*0.15)</f>
        <v>97750000</v>
      </c>
      <c r="T302" s="22">
        <f>G302+(G302*0.75)</f>
        <v>148750000</v>
      </c>
      <c r="U302" s="22">
        <f>G302+(G302*0.6)</f>
        <v>136000000</v>
      </c>
    </row>
    <row r="303" spans="1:21" s="16" customFormat="1" ht="23.45" customHeight="1" x14ac:dyDescent="0.45">
      <c r="A303" s="10">
        <v>303</v>
      </c>
      <c r="B303" s="3" t="s">
        <v>43</v>
      </c>
      <c r="C303" s="3" t="s">
        <v>142</v>
      </c>
      <c r="D303" s="11" t="s">
        <v>447</v>
      </c>
      <c r="E303" s="12">
        <v>1</v>
      </c>
      <c r="F303" s="13">
        <v>268835866</v>
      </c>
      <c r="G303" s="14">
        <v>314710605</v>
      </c>
      <c r="H303" s="14">
        <v>278900000</v>
      </c>
      <c r="I303" s="14">
        <v>292852700</v>
      </c>
      <c r="J303" s="14">
        <v>226500000</v>
      </c>
      <c r="K303" s="14">
        <v>345600000</v>
      </c>
      <c r="L303" s="14">
        <v>247000000</v>
      </c>
      <c r="M303" s="14">
        <v>330000000</v>
      </c>
      <c r="N303" s="14">
        <f>MROUND(Q303,100000)</f>
        <v>336700000</v>
      </c>
      <c r="O303" s="14">
        <v>295700000</v>
      </c>
      <c r="P303" s="22">
        <f>G303+(G303/10)</f>
        <v>346181665.5</v>
      </c>
      <c r="Q303" s="22">
        <f>G303+(G303*0.07)</f>
        <v>336740347.35000002</v>
      </c>
      <c r="R303" s="22">
        <f>G303+(G303*0.35)</f>
        <v>424859316.75</v>
      </c>
      <c r="S303" s="22">
        <f>G303+(G303*0.15)</f>
        <v>361917195.75</v>
      </c>
      <c r="T303" s="22">
        <f>G303+(G303*0.75)</f>
        <v>550743558.75</v>
      </c>
      <c r="U303" s="22">
        <f>G303+(G303*0.6)</f>
        <v>503536968</v>
      </c>
    </row>
    <row r="304" spans="1:21" s="16" customFormat="1" ht="37.5" x14ac:dyDescent="0.45">
      <c r="A304" s="17">
        <v>304</v>
      </c>
      <c r="B304" s="4" t="s">
        <v>43</v>
      </c>
      <c r="C304" s="4" t="s">
        <v>107</v>
      </c>
      <c r="D304" s="18" t="s">
        <v>448</v>
      </c>
      <c r="E304" s="19">
        <v>1</v>
      </c>
      <c r="F304" s="13">
        <v>420000000</v>
      </c>
      <c r="G304" s="20">
        <v>382620000</v>
      </c>
      <c r="H304" s="15" t="s">
        <v>465</v>
      </c>
      <c r="I304" s="15" t="s">
        <v>465</v>
      </c>
      <c r="J304" s="14">
        <v>415000000</v>
      </c>
      <c r="K304" s="14">
        <v>449000000</v>
      </c>
      <c r="L304" s="14">
        <v>380000000</v>
      </c>
      <c r="M304" s="14">
        <v>380000000</v>
      </c>
      <c r="N304" s="14">
        <f>MROUND(P304,100000)</f>
        <v>420900000</v>
      </c>
      <c r="O304" s="13">
        <v>420900000</v>
      </c>
      <c r="P304" s="22">
        <f>G304+(G304/10)</f>
        <v>420882000</v>
      </c>
      <c r="Q304" s="22">
        <f>G304+(G304*0.07)</f>
        <v>409403400</v>
      </c>
      <c r="R304" s="22">
        <f>G304+(G304*0.35)</f>
        <v>516537000</v>
      </c>
      <c r="S304" s="22">
        <f>G304+(G304*0.15)</f>
        <v>440013000</v>
      </c>
      <c r="T304" s="22">
        <f>G304+(G304*0.75)</f>
        <v>669585000</v>
      </c>
      <c r="U304" s="22">
        <f>G304+(G304*0.6)</f>
        <v>612192000</v>
      </c>
    </row>
    <row r="305" spans="1:21" s="16" customFormat="1" ht="23.45" customHeight="1" x14ac:dyDescent="0.45">
      <c r="A305" s="10">
        <v>305</v>
      </c>
      <c r="B305" s="3" t="s">
        <v>43</v>
      </c>
      <c r="C305" s="3" t="s">
        <v>132</v>
      </c>
      <c r="D305" s="11" t="s">
        <v>449</v>
      </c>
      <c r="E305" s="12">
        <v>1</v>
      </c>
      <c r="F305" s="13">
        <v>0</v>
      </c>
      <c r="G305" s="14">
        <v>170000000</v>
      </c>
      <c r="H305" s="14">
        <v>253000000</v>
      </c>
      <c r="I305" s="14">
        <v>253975000</v>
      </c>
      <c r="J305" s="14">
        <v>224500000</v>
      </c>
      <c r="K305" s="14">
        <v>306000000</v>
      </c>
      <c r="L305" s="14">
        <v>241500000</v>
      </c>
      <c r="M305" s="14">
        <v>287989000</v>
      </c>
      <c r="N305" s="14">
        <v>260000000</v>
      </c>
      <c r="O305" s="26">
        <v>255000000</v>
      </c>
      <c r="P305" s="22">
        <f>G305+(G305/10)</f>
        <v>187000000</v>
      </c>
      <c r="Q305" s="22">
        <f>G305+(G305*0.07)</f>
        <v>181900000</v>
      </c>
      <c r="R305" s="22">
        <f>G305+(G305*0.35)</f>
        <v>229500000</v>
      </c>
      <c r="S305" s="22">
        <f>G305+(G305*0.15)</f>
        <v>195500000</v>
      </c>
      <c r="T305" s="22">
        <f>G305+(G305*0.75)</f>
        <v>297500000</v>
      </c>
      <c r="U305" s="22">
        <f>G305+(G305*0.6)</f>
        <v>272000000</v>
      </c>
    </row>
    <row r="306" spans="1:21" s="16" customFormat="1" ht="23.45" customHeight="1" x14ac:dyDescent="0.45">
      <c r="A306" s="17">
        <v>306</v>
      </c>
      <c r="B306" s="4" t="s">
        <v>43</v>
      </c>
      <c r="C306" s="4" t="s">
        <v>81</v>
      </c>
      <c r="D306" s="18" t="s">
        <v>450</v>
      </c>
      <c r="E306" s="19">
        <v>2</v>
      </c>
      <c r="F306" s="13">
        <v>209279000</v>
      </c>
      <c r="G306" s="20">
        <v>188524220</v>
      </c>
      <c r="H306" s="15" t="s">
        <v>465</v>
      </c>
      <c r="I306" s="15" t="s">
        <v>465</v>
      </c>
      <c r="J306" s="14">
        <v>200600000</v>
      </c>
      <c r="K306" s="14">
        <v>223990000</v>
      </c>
      <c r="L306" s="14">
        <v>200600000</v>
      </c>
      <c r="M306" s="14">
        <v>211100000</v>
      </c>
      <c r="N306" s="14">
        <v>210000000</v>
      </c>
      <c r="O306" s="13">
        <v>210000000</v>
      </c>
      <c r="P306" s="22">
        <f>G306+(G306/10)</f>
        <v>207376642</v>
      </c>
      <c r="Q306" s="22">
        <f>G306+(G306*0.07)</f>
        <v>201720915.40000001</v>
      </c>
      <c r="R306" s="22">
        <f>G306+(G306*0.35)</f>
        <v>254507697</v>
      </c>
      <c r="S306" s="22">
        <f>G306+(G306*0.15)</f>
        <v>216802853</v>
      </c>
      <c r="T306" s="22">
        <f>G306+(G306*0.75)</f>
        <v>329917385</v>
      </c>
      <c r="U306" s="22">
        <f>G306+(G306*0.6)</f>
        <v>301638752</v>
      </c>
    </row>
    <row r="307" spans="1:21" s="16" customFormat="1" ht="37.5" x14ac:dyDescent="0.45">
      <c r="A307" s="10">
        <v>307</v>
      </c>
      <c r="B307" s="3" t="s">
        <v>43</v>
      </c>
      <c r="C307" s="3" t="s">
        <v>142</v>
      </c>
      <c r="D307" s="11" t="s">
        <v>451</v>
      </c>
      <c r="E307" s="12">
        <v>1</v>
      </c>
      <c r="F307" s="13">
        <v>212739878</v>
      </c>
      <c r="G307" s="14">
        <v>225719000</v>
      </c>
      <c r="H307" s="14">
        <v>226000000</v>
      </c>
      <c r="I307" s="14">
        <v>235000000</v>
      </c>
      <c r="J307" s="14">
        <v>202500000</v>
      </c>
      <c r="K307" s="14">
        <v>313000000</v>
      </c>
      <c r="L307" s="14">
        <v>202999000</v>
      </c>
      <c r="M307" s="14">
        <v>255000000</v>
      </c>
      <c r="N307" s="14">
        <f>MROUND(Q307,100000)</f>
        <v>241500000</v>
      </c>
      <c r="O307" s="14">
        <v>244600000</v>
      </c>
      <c r="P307" s="22">
        <f>G307+(G307/10)</f>
        <v>248290900</v>
      </c>
      <c r="Q307" s="22">
        <f>G307+(G307*0.07)</f>
        <v>241519330</v>
      </c>
      <c r="R307" s="22">
        <f>G307+(G307*0.35)</f>
        <v>304720650</v>
      </c>
      <c r="S307" s="22">
        <f>G307+(G307*0.15)</f>
        <v>259576850</v>
      </c>
      <c r="T307" s="22">
        <f>G307+(G307*0.75)</f>
        <v>395008250</v>
      </c>
      <c r="U307" s="22">
        <f>G307+(G307*0.6)</f>
        <v>361150400</v>
      </c>
    </row>
    <row r="308" spans="1:21" s="16" customFormat="1" ht="23.45" customHeight="1" x14ac:dyDescent="0.45">
      <c r="A308" s="17">
        <v>308</v>
      </c>
      <c r="B308" s="4" t="s">
        <v>55</v>
      </c>
      <c r="C308" s="4" t="s">
        <v>83</v>
      </c>
      <c r="D308" s="18" t="s">
        <v>452</v>
      </c>
      <c r="E308" s="19">
        <v>1</v>
      </c>
      <c r="F308" s="13">
        <v>10700000</v>
      </c>
      <c r="G308" s="20">
        <v>86000000</v>
      </c>
      <c r="H308" s="14">
        <v>116320000</v>
      </c>
      <c r="I308" s="14">
        <v>119800000</v>
      </c>
      <c r="J308" s="14">
        <v>95000000</v>
      </c>
      <c r="K308" s="14">
        <v>167000000</v>
      </c>
      <c r="L308" s="14">
        <v>92000000</v>
      </c>
      <c r="M308" s="14">
        <v>188000000</v>
      </c>
      <c r="N308" s="14">
        <f>MROUND(R308,100000)</f>
        <v>116100000</v>
      </c>
      <c r="O308" s="13">
        <v>116100000</v>
      </c>
      <c r="P308" s="22">
        <f>G308+(G308/10)</f>
        <v>94600000</v>
      </c>
      <c r="Q308" s="22">
        <f>G308+(G308*0.07)</f>
        <v>92020000</v>
      </c>
      <c r="R308" s="22">
        <f>G308+(G308*0.35)</f>
        <v>116100000</v>
      </c>
      <c r="S308" s="22">
        <f>G308+(G308*0.15)</f>
        <v>98900000</v>
      </c>
      <c r="T308" s="22">
        <f>G308+(G308*0.75)</f>
        <v>150500000</v>
      </c>
      <c r="U308" s="22">
        <f>G308+(G308*0.6)</f>
        <v>137600000</v>
      </c>
    </row>
    <row r="309" spans="1:21" s="16" customFormat="1" ht="23.45" customHeight="1" x14ac:dyDescent="0.45">
      <c r="A309" s="10">
        <v>309</v>
      </c>
      <c r="B309" s="3" t="s">
        <v>55</v>
      </c>
      <c r="C309" s="3" t="s">
        <v>65</v>
      </c>
      <c r="D309" s="11" t="s">
        <v>453</v>
      </c>
      <c r="E309" s="12">
        <v>1</v>
      </c>
      <c r="F309" s="13">
        <v>24000000</v>
      </c>
      <c r="G309" s="14">
        <v>18500000</v>
      </c>
      <c r="H309" s="15" t="s">
        <v>465</v>
      </c>
      <c r="I309" s="15" t="s">
        <v>465</v>
      </c>
      <c r="J309" s="14">
        <v>23900000</v>
      </c>
      <c r="K309" s="14">
        <v>23900000</v>
      </c>
      <c r="L309" s="14">
        <v>24000000</v>
      </c>
      <c r="M309" s="14">
        <v>24000000</v>
      </c>
      <c r="N309" s="14">
        <v>24000000</v>
      </c>
      <c r="O309" s="13">
        <v>24000000</v>
      </c>
      <c r="P309" s="22">
        <f>G309+(G309/10)</f>
        <v>20350000</v>
      </c>
      <c r="Q309" s="22">
        <f>G309+(G309*0.07)</f>
        <v>19795000</v>
      </c>
      <c r="R309" s="22">
        <f>G309+(G309*0.35)</f>
        <v>24975000</v>
      </c>
      <c r="S309" s="22">
        <f>G309+(G309*0.15)</f>
        <v>21275000</v>
      </c>
      <c r="T309" s="22">
        <f>G309+(G309*0.75)</f>
        <v>32375000</v>
      </c>
      <c r="U309" s="22">
        <f>G309+(G309*0.6)</f>
        <v>29600000</v>
      </c>
    </row>
    <row r="310" spans="1:21" s="16" customFormat="1" ht="23.45" customHeight="1" x14ac:dyDescent="0.45">
      <c r="A310" s="17">
        <v>310</v>
      </c>
      <c r="B310" s="4" t="s">
        <v>55</v>
      </c>
      <c r="C310" s="4" t="s">
        <v>143</v>
      </c>
      <c r="D310" s="18" t="s">
        <v>454</v>
      </c>
      <c r="E310" s="19">
        <v>1</v>
      </c>
      <c r="F310" s="13">
        <v>32500000</v>
      </c>
      <c r="G310" s="20">
        <v>23950000</v>
      </c>
      <c r="H310" s="15" t="s">
        <v>465</v>
      </c>
      <c r="I310" s="15" t="s">
        <v>465</v>
      </c>
      <c r="J310" s="15" t="s">
        <v>465</v>
      </c>
      <c r="K310" s="15" t="s">
        <v>465</v>
      </c>
      <c r="L310" s="15" t="s">
        <v>465</v>
      </c>
      <c r="M310" s="15" t="s">
        <v>465</v>
      </c>
      <c r="N310" s="14">
        <f>MROUND(R310,100000)</f>
        <v>32300000</v>
      </c>
      <c r="O310" s="13">
        <v>32300000</v>
      </c>
      <c r="P310" s="22">
        <f>G310+(G310/10)</f>
        <v>26345000</v>
      </c>
      <c r="Q310" s="22">
        <f>G310+(G310*0.07)</f>
        <v>25626500</v>
      </c>
      <c r="R310" s="22">
        <f>G310+(G310*0.35)</f>
        <v>32332500</v>
      </c>
      <c r="S310" s="22">
        <f>G310+(G310*0.15)</f>
        <v>27542500</v>
      </c>
      <c r="T310" s="22">
        <f>G310+(G310*0.75)</f>
        <v>41912500</v>
      </c>
      <c r="U310" s="22">
        <f>G310+(G310*0.6)</f>
        <v>38320000</v>
      </c>
    </row>
    <row r="311" spans="1:21" s="16" customFormat="1" ht="23.45" customHeight="1" x14ac:dyDescent="0.45">
      <c r="A311" s="10">
        <v>311</v>
      </c>
      <c r="B311" s="3" t="s">
        <v>56</v>
      </c>
      <c r="C311" s="3" t="s">
        <v>144</v>
      </c>
      <c r="D311" s="11" t="s">
        <v>455</v>
      </c>
      <c r="E311" s="12">
        <v>1</v>
      </c>
      <c r="F311" s="13">
        <v>0</v>
      </c>
      <c r="G311" s="14">
        <v>96000000</v>
      </c>
      <c r="H311" s="15" t="s">
        <v>465</v>
      </c>
      <c r="I311" s="15" t="s">
        <v>465</v>
      </c>
      <c r="J311" s="15" t="s">
        <v>465</v>
      </c>
      <c r="K311" s="15" t="s">
        <v>465</v>
      </c>
      <c r="L311" s="14">
        <v>89000000</v>
      </c>
      <c r="M311" s="14">
        <v>89000000</v>
      </c>
      <c r="N311" s="14">
        <f>MROUND(P311,100000)</f>
        <v>105600000</v>
      </c>
      <c r="O311" s="28">
        <v>110400000</v>
      </c>
      <c r="P311" s="22">
        <f>G311+(G311/10)</f>
        <v>105600000</v>
      </c>
      <c r="Q311" s="22">
        <f>G311+(G311*0.07)</f>
        <v>102720000</v>
      </c>
      <c r="R311" s="22">
        <f>G311+(G311*0.35)</f>
        <v>129600000</v>
      </c>
      <c r="S311" s="22">
        <f>G311+(G311*0.15)</f>
        <v>110400000</v>
      </c>
      <c r="T311" s="22">
        <f>G311+(G311*0.75)</f>
        <v>168000000</v>
      </c>
      <c r="U311" s="22">
        <f>G311+(G311*0.6)</f>
        <v>153600000</v>
      </c>
    </row>
  </sheetData>
  <pageMargins left="0.75" right="0.75" top="1" bottom="1" header="0.5" footer="0.5"/>
  <pageSetup paperSize="9" orientation="portrait" r:id="rId1"/>
  <ignoredErrors>
    <ignoredError sqref="N7 N9 N16:N19 N36 N61 N65 N75:N76 N101 N113 N120 N135 N141 N145:N146 N148 N154 N167 N174 N187 N191 N209 N211:N212 N214 N240 N30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موجودي 31شهريور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HOLOO</cp:lastModifiedBy>
  <dcterms:created xsi:type="dcterms:W3CDTF">2024-09-21T13:21:34Z</dcterms:created>
  <dcterms:modified xsi:type="dcterms:W3CDTF">2024-10-30T16:26:13Z</dcterms:modified>
</cp:coreProperties>
</file>