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rokh\Desktop\"/>
    </mc:Choice>
  </mc:AlternateContent>
  <xr:revisionPtr revIDLastSave="0" documentId="8_{C94A8901-CC80-4D35-BFF3-2A3E1FF09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Sheet1" sheetId="2" r:id="rId2"/>
  </sheets>
  <definedNames>
    <definedName name="_xlnm.Print_Area" localSheetId="1">Sheet1!$A$1:$J$35</definedName>
    <definedName name="_xlnm.Print_Area" localSheetId="0">Tabelle1!$A$1:$R$59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Q34" i="1"/>
  <c r="J35" i="1"/>
  <c r="R35" i="1" s="1"/>
  <c r="I17" i="2"/>
  <c r="N19" i="1"/>
  <c r="R38" i="1"/>
  <c r="AB19" i="1" l="1"/>
  <c r="R19" i="1"/>
  <c r="W19" i="1" l="1"/>
  <c r="R23" i="1" s="1"/>
  <c r="U19" i="1" l="1"/>
  <c r="N22" i="1" s="1"/>
  <c r="R22" i="1" l="1"/>
  <c r="N34" i="1" l="1"/>
  <c r="Y35" i="1" l="1"/>
  <c r="X35" i="1" l="1"/>
  <c r="X34" i="1"/>
  <c r="X38" i="1" l="1"/>
  <c r="X56" i="1" l="1"/>
  <c r="U35" i="1" l="1"/>
  <c r="U34" i="1" l="1"/>
  <c r="Y38" i="1" l="1"/>
  <c r="U38" i="1"/>
  <c r="U56" i="1" l="1"/>
  <c r="Y56" i="1" l="1"/>
</calcChain>
</file>

<file path=xl/sharedStrings.xml><?xml version="1.0" encoding="utf-8"?>
<sst xmlns="http://schemas.openxmlformats.org/spreadsheetml/2006/main" count="195" uniqueCount="112">
  <si>
    <t>!Table (name="Suppliers")</t>
  </si>
  <si>
    <t>!Header</t>
  </si>
  <si>
    <t>!Line</t>
  </si>
  <si>
    <t>!EndTable</t>
  </si>
  <si>
    <t>!EndHeader</t>
  </si>
  <si>
    <t>!DataLine</t>
  </si>
  <si>
    <t>!EndDataLine</t>
  </si>
  <si>
    <t>!Footer</t>
  </si>
  <si>
    <t>!EndFooter</t>
  </si>
  <si>
    <t>!(A_Profiles.ArticleCode_OrderCode)</t>
  </si>
  <si>
    <t>!Table (name="A_Articles" foreignKey="SupplierID")</t>
  </si>
  <si>
    <t>!(A_Articles.ArticleCode_OrderCode)</t>
  </si>
  <si>
    <t>!(A_Articles.Price)</t>
  </si>
  <si>
    <t>!(A_Articles.UNITS_UNIT)</t>
  </si>
  <si>
    <t>!(Terms.Total +':')</t>
  </si>
  <si>
    <t>Profiles</t>
  </si>
  <si>
    <t>Articles</t>
  </si>
  <si>
    <t>Sum</t>
  </si>
  <si>
    <t>!( str$(A_Articles.PUSize*A_Articles.SubSize,0,0) )</t>
  </si>
  <si>
    <t>!(str$(A_Profiles.PUAmount,0,0) )</t>
  </si>
  <si>
    <t>!(A_Profiles.Units)</t>
  </si>
  <si>
    <t>!(A_Profiles.Length)</t>
  </si>
  <si>
    <t>!DataLine (condition="Suppliers.SupplierID=Report.ActiveID")</t>
  </si>
  <si>
    <t>!( str$(A_Articles.SubSize,0,0) )</t>
  </si>
  <si>
    <t>!Table (name="A_Profiles" foreignKey="SupplierID" sortFields="ArticleCode_OrderCode ASC")</t>
  </si>
  <si>
    <t>!(A_Profiles.UsedLength)</t>
  </si>
  <si>
    <t>!(A_Articles.ArticleCode_BaseNumber)</t>
  </si>
  <si>
    <t>!( Cond$( A_Profiles.IsDualColor&lt;&gt;0, Cond$(Suppliers.ColSortOutsideInside&lt;&gt;0, A_Profiles.OuterColor +'/' +A_Profiles.InnerColor, A_Profiles.InnerColor +'/' +A_Profiles.OuterColor) , A_Profiles.COLOR) )</t>
  </si>
  <si>
    <t>!( str$(A_Articles.Price*A_Articles.PUSize * A_Articles.SubSize * Cond(A_Articles.IsLength&lt;&gt;0, A_Articles.Length, 1), 0, 2) )</t>
  </si>
  <si>
    <t>!(str$(A_Articles.PUAmount,0,3) )</t>
  </si>
  <si>
    <t xml:space="preserve">نام مشتری : </t>
  </si>
  <si>
    <t xml:space="preserve">!Line </t>
  </si>
  <si>
    <t>پیش فاکتور</t>
  </si>
  <si>
    <t>نام پروژه :</t>
  </si>
  <si>
    <t xml:space="preserve">کد ارگادیتا : </t>
  </si>
  <si>
    <t>!(  Report.JobNumber  )</t>
  </si>
  <si>
    <t>کد کالا</t>
  </si>
  <si>
    <t>کد رنگ</t>
  </si>
  <si>
    <t>تعداد</t>
  </si>
  <si>
    <t>فی واحد (دلار)</t>
  </si>
  <si>
    <t>جمع کل (دلار)</t>
  </si>
  <si>
    <t>طول شاخه (متر)</t>
  </si>
  <si>
    <t>!Line (condition="Report.PosList &lt;&gt; '' ")</t>
  </si>
  <si>
    <t>وزن کل (Kg)</t>
  </si>
  <si>
    <t>شرح کالا</t>
  </si>
  <si>
    <t>مقدار</t>
  </si>
  <si>
    <t>واحد</t>
  </si>
  <si>
    <t>!(A_Articles.Description)</t>
  </si>
  <si>
    <t>!(str$(A_Articles.PUAmount,0,0) )</t>
  </si>
  <si>
    <t>جمع کل</t>
  </si>
  <si>
    <t>پروفیل آلومنیوم</t>
  </si>
  <si>
    <t>متعلقات و اکسسوری</t>
  </si>
  <si>
    <t xml:space="preserve">در سفارشات با رنگ یا ابعاد خاص (غیر از 6 متر) حداقل سفارش به ازای هر آیتم 300 کیلوگرم میباشد. همچنین طبق قرارداد آساش، امکان </t>
  </si>
  <si>
    <t>ارسال 10% مازاد بر سفارشات خاص وجود دارد که تعهد تحویل و هزینه آن به عهده خریدار میباشد.</t>
  </si>
  <si>
    <t xml:space="preserve">لازم به ذکر است این شرکت مسئولیتی در قبال متراژ کلی و مدول بندی نداشته و تمامی این موارد قبل از سفارش می بایست توسط کارفرما </t>
  </si>
  <si>
    <t>بررسی شود زیرا پس از تایید و سفارش تمامی مسئولیت به عهده خریدار خواهد بود.</t>
  </si>
  <si>
    <t xml:space="preserve">فروشنده متعهد به تحویل سالم کالا به خریدار در محل انبار خود میباشد و تعهدی نسبت به شرایط و نوع وسیله حمل آسیب های احتمالی آن </t>
  </si>
  <si>
    <t xml:space="preserve">حین حمل و تخلیه ندارد. بسته بندی عادی چوبی با تسمه کشی رایگان میباشد. پالت بندی چوبی بنا به درخواست خریدار و به ازای هر پالت </t>
  </si>
  <si>
    <t>مبلغ 2.000.000 ریال میباشد.</t>
  </si>
  <si>
    <t xml:space="preserve">در صورت هرگونه تغییر در نرخ عوارض گمرکی در زمان ورود محصول این شرکت محق به تغییر قیمت پیش فاکتور یه نسبت نوسانات نرخ </t>
  </si>
  <si>
    <t>گمرکی خواهد بود.</t>
  </si>
  <si>
    <t>کلیه قیمت های فوق تحویل انبار تهران می باشد</t>
  </si>
  <si>
    <t>نرخ ارز بر مبنای حواله در تاریخ تسویه می باشد</t>
  </si>
  <si>
    <t>متعلقات و اکسسوری شامل تخفیف نمی باشد</t>
  </si>
  <si>
    <t>اشتباهات محاسباتی قابل برگشت می باشد</t>
  </si>
  <si>
    <t xml:space="preserve">فروشنده                                                   </t>
  </si>
  <si>
    <t>خریدار</t>
  </si>
  <si>
    <t>!(str$(A_Profiles.PUSize,0,1) )</t>
  </si>
  <si>
    <t>!(A_Profiles.WeightEstimation_Output)</t>
  </si>
  <si>
    <t>!(A_Profiles.Price)</t>
  </si>
  <si>
    <t>!Line (condition="A_Articles.ArticleTypeGrp &lt;&gt; 5" )</t>
  </si>
  <si>
    <t>!Line (condition=" A_Articles.ArticleTypeGrp = 5" )</t>
  </si>
  <si>
    <t>!(A_Articles.Weight_Output)</t>
  </si>
  <si>
    <t xml:space="preserve">!( str$(A_Articles.PUAmount,0,0) ) </t>
  </si>
  <si>
    <t>!(A_Articles.PUSize*A_Articles.SubSize)</t>
  </si>
  <si>
    <t>!( str$(A_Articles.Price*A_Articles.PUSize * A_Articles.SubSize, 0, 2) )</t>
  </si>
  <si>
    <t>کیلوگرم</t>
  </si>
  <si>
    <t>!(str$(A_Articles.Price,0,2) )</t>
  </si>
  <si>
    <t>مبلغ قابل پرداخت جهت متعلقات و اکسسوری (دلار ایالات متحده)</t>
  </si>
  <si>
    <t>مبلغ قابل پرداخت جهت پروفیل آلومینیوم (دلار ایالات متحده)</t>
  </si>
  <si>
    <t>تاریخ تنظیم  پیش‌فاکتور:</t>
  </si>
  <si>
    <t>کد ارگادیتا :</t>
  </si>
  <si>
    <t>ردیف</t>
  </si>
  <si>
    <t>شرح</t>
  </si>
  <si>
    <t xml:space="preserve">پروفیل الومینیوم </t>
  </si>
  <si>
    <t xml:space="preserve">لاستیک EPDM کرفت مولر ایران </t>
  </si>
  <si>
    <t>اکسسوری‌های اختصاصی پروفیل</t>
  </si>
  <si>
    <t xml:space="preserve">فروشنده </t>
  </si>
  <si>
    <t xml:space="preserve">خریدار </t>
  </si>
  <si>
    <t xml:space="preserve">نام پروژه :  </t>
  </si>
  <si>
    <t xml:space="preserve">نام مشتری:  </t>
  </si>
  <si>
    <t>سیستم‌های پنجره:  -</t>
  </si>
  <si>
    <t>پیش فاکتور محاسبات</t>
  </si>
  <si>
    <t>معیارهای طراحی خریدار</t>
  </si>
  <si>
    <t>جمع کل مبلغ (دلار)</t>
  </si>
  <si>
    <t>ضخامت شیشه (میلیمتر):  24</t>
  </si>
  <si>
    <t>جمع کل قابل پرداخت (دلار ایالات متحده)</t>
  </si>
  <si>
    <t>توجه:</t>
  </si>
  <si>
    <t>کلیه تصفیه حساب ها به صورت نقدی می باشد.</t>
  </si>
  <si>
    <t>اعتبار پیش فاکتور :  1 روزکاری</t>
  </si>
  <si>
    <t>از زمان اعلام آمادگی بار، خریدار موظف است حداکثر طی 1 هفته بارگیری نماید؛ درغیر این صورت روزانه 1% ارزش کل بار به عنوان هزینه انبارداری در فاکتور لحاظ میشود.</t>
  </si>
  <si>
    <t>1402/</t>
  </si>
  <si>
    <t>مساحت طرح (مترمربع) :  -</t>
  </si>
  <si>
    <t>مساحت شیشه سکوریت (مترمربع) :  -</t>
  </si>
  <si>
    <t>مساحت شیشه لمینت - سکوریت (مترمربع) :  -</t>
  </si>
  <si>
    <t>-</t>
  </si>
  <si>
    <t xml:space="preserve">رنگ:  </t>
  </si>
  <si>
    <t>تاریخ :</t>
  </si>
  <si>
    <t>فی با احتساب گمرک و مالیات (دلار)</t>
  </si>
  <si>
    <t>لطفاً قبل از نهایی شدن سفارش، از لحاظ ضخامت و نوع شیشه (ساده-سکوریت-لمینت) مورد نیاز با متخصص این امر مشورت و درصورت تغییر، نتیجه را اعلام بفرمایید.</t>
  </si>
  <si>
    <t>برند یراق:</t>
  </si>
  <si>
    <t>تعداد یراق لیفت:  -  کشویی:  -  سویچی:  -  تک حالته:  -  دو حالته: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</si>
</sst>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#,##0.000"/>
    <numFmt numFmtId="166" formatCode="0.0"/>
    <numFmt numFmtId="167" formatCode="#,##0.0"/>
    <numFmt numFmtId="168" formatCode="#,##0.0##"/>
    <numFmt numFmtId="169" formatCode="&quot;$&quot;#,##0.00"/>
    <numFmt numFmtId="170" formatCode="&quot;$&quot;#,##0.0"/>
    <numFmt numFmtId="171" formatCode="#,##0_-[$ريال-429]"/>
  </numFmts>
  <fonts count="2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20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2 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2"/>
      <color theme="1"/>
      <name val="2  Nazanin"/>
      <charset val="178"/>
    </font>
    <font>
      <b/>
      <sz val="10"/>
      <color theme="1"/>
      <name val="B Nazanin"/>
      <charset val="178"/>
    </font>
    <font>
      <sz val="11"/>
      <color theme="1"/>
      <name val="2  Nazanin"/>
      <charset val="178"/>
    </font>
    <font>
      <b/>
      <sz val="12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3" borderId="0" xfId="0" applyFont="1" applyFill="1"/>
    <xf numFmtId="0" fontId="2" fillId="0" borderId="0" xfId="0" applyFont="1"/>
    <xf numFmtId="0" fontId="1" fillId="0" borderId="0" xfId="0" applyFont="1"/>
    <xf numFmtId="0" fontId="1" fillId="2" borderId="0" xfId="0" applyFont="1" applyFill="1"/>
    <xf numFmtId="4" fontId="2" fillId="0" borderId="1" xfId="0" applyNumberFormat="1" applyFont="1" applyBorder="1"/>
    <xf numFmtId="0" fontId="1" fillId="0" borderId="2" xfId="0" applyFont="1" applyBorder="1"/>
    <xf numFmtId="4" fontId="1" fillId="0" borderId="4" xfId="0" applyNumberFormat="1" applyFont="1" applyBorder="1"/>
    <xf numFmtId="0" fontId="1" fillId="0" borderId="3" xfId="0" applyFont="1" applyBorder="1"/>
    <xf numFmtId="0" fontId="2" fillId="4" borderId="0" xfId="0" applyFont="1" applyFill="1"/>
    <xf numFmtId="0" fontId="1" fillId="4" borderId="3" xfId="0" applyFont="1" applyFill="1" applyBorder="1"/>
    <xf numFmtId="165" fontId="1" fillId="4" borderId="3" xfId="0" applyNumberFormat="1" applyFont="1" applyFill="1" applyBorder="1"/>
    <xf numFmtId="0" fontId="1" fillId="4" borderId="0" xfId="0" applyFont="1" applyFill="1"/>
    <xf numFmtId="165" fontId="1" fillId="0" borderId="3" xfId="0" applyNumberFormat="1" applyFont="1" applyBorder="1"/>
    <xf numFmtId="0" fontId="2" fillId="0" borderId="0" xfId="0" applyFont="1" applyAlignment="1">
      <alignment horizontal="right"/>
    </xf>
    <xf numFmtId="0" fontId="2" fillId="5" borderId="0" xfId="0" applyFont="1" applyFill="1"/>
    <xf numFmtId="0" fontId="2" fillId="5" borderId="3" xfId="0" applyFont="1" applyFill="1" applyBorder="1"/>
    <xf numFmtId="4" fontId="2" fillId="0" borderId="0" xfId="0" applyNumberFormat="1" applyFont="1"/>
    <xf numFmtId="4" fontId="1" fillId="0" borderId="0" xfId="0" applyNumberFormat="1" applyFont="1"/>
    <xf numFmtId="49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164" fontId="2" fillId="4" borderId="0" xfId="0" applyNumberFormat="1" applyFont="1" applyFill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/>
    <xf numFmtId="2" fontId="2" fillId="4" borderId="0" xfId="0" applyNumberFormat="1" applyFont="1" applyFill="1"/>
    <xf numFmtId="165" fontId="1" fillId="0" borderId="0" xfId="0" applyNumberFormat="1" applyFont="1"/>
    <xf numFmtId="164" fontId="1" fillId="4" borderId="0" xfId="0" applyNumberFormat="1" applyFont="1" applyFill="1"/>
    <xf numFmtId="0" fontId="2" fillId="4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1" fillId="4" borderId="7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1" fillId="2" borderId="7" xfId="0" applyFont="1" applyFill="1" applyBorder="1"/>
    <xf numFmtId="0" fontId="2" fillId="0" borderId="7" xfId="0" applyFont="1" applyBorder="1"/>
    <xf numFmtId="0" fontId="2" fillId="4" borderId="7" xfId="0" applyFont="1" applyFill="1" applyBorder="1"/>
    <xf numFmtId="49" fontId="2" fillId="0" borderId="7" xfId="0" applyNumberFormat="1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/>
    <xf numFmtId="1" fontId="2" fillId="4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1" fillId="0" borderId="0" xfId="0" applyNumberFormat="1" applyFont="1"/>
    <xf numFmtId="0" fontId="2" fillId="5" borderId="7" xfId="0" applyFont="1" applyFill="1" applyBorder="1"/>
    <xf numFmtId="0" fontId="6" fillId="0" borderId="8" xfId="0" applyFont="1" applyBorder="1" applyAlignment="1">
      <alignment horizontal="center" vertical="center"/>
    </xf>
    <xf numFmtId="165" fontId="1" fillId="4" borderId="0" xfId="0" applyNumberFormat="1" applyFont="1" applyFill="1"/>
    <xf numFmtId="0" fontId="3" fillId="0" borderId="0" xfId="0" applyFont="1"/>
    <xf numFmtId="0" fontId="8" fillId="0" borderId="0" xfId="0" applyFont="1"/>
    <xf numFmtId="166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168" fontId="9" fillId="0" borderId="7" xfId="0" applyNumberFormat="1" applyFont="1" applyBorder="1" applyAlignment="1">
      <alignment horizontal="center" vertical="center" wrapText="1"/>
    </xf>
    <xf numFmtId="166" fontId="9" fillId="4" borderId="7" xfId="0" applyNumberFormat="1" applyFont="1" applyFill="1" applyBorder="1" applyAlignment="1">
      <alignment horizontal="center" vertical="center" wrapText="1"/>
    </xf>
    <xf numFmtId="170" fontId="9" fillId="0" borderId="7" xfId="0" applyNumberFormat="1" applyFont="1" applyBorder="1" applyAlignment="1">
      <alignment horizontal="center" vertical="center"/>
    </xf>
    <xf numFmtId="169" fontId="9" fillId="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9" fontId="9" fillId="0" borderId="0" xfId="0" applyNumberFormat="1" applyFont="1"/>
    <xf numFmtId="169" fontId="10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9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9" fontId="0" fillId="0" borderId="7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center" vertical="center"/>
    </xf>
    <xf numFmtId="171" fontId="12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9" fontId="11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238160</xdr:colOff>
      <xdr:row>1</xdr:row>
      <xdr:rowOff>152401</xdr:rowOff>
    </xdr:from>
    <xdr:to>
      <xdr:col>9</xdr:col>
      <xdr:colOff>444923</xdr:colOff>
      <xdr:row>1</xdr:row>
      <xdr:rowOff>493060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8761C-ADEC-414D-9FE6-6328ACA8B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997124" y="322730"/>
          <a:ext cx="1425963" cy="34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rightToLeft="1" tabSelected="1" view="pageBreakPreview" topLeftCell="D11" zoomScale="115" zoomScaleNormal="115" zoomScaleSheetLayoutView="115" workbookViewId="0">
      <selection activeCell="O20" sqref="O20"/>
    </sheetView>
  </sheetViews>
  <sheetFormatPr defaultColWidth="11.42578125" defaultRowHeight="12.75"/>
  <cols>
    <col min="1" max="1" width="56.42578125" style="3" hidden="1" customWidth="1"/>
    <col min="2" max="2" width="1.7109375" style="2" hidden="1" customWidth="1"/>
    <col min="3" max="3" width="10.7109375" style="9" hidden="1" customWidth="1"/>
    <col min="4" max="4" width="22" style="2" customWidth="1"/>
    <col min="5" max="6" width="11.7109375" style="9" hidden="1" customWidth="1"/>
    <col min="7" max="7" width="1.7109375" style="9" hidden="1" customWidth="1"/>
    <col min="8" max="9" width="12.7109375" style="2" customWidth="1"/>
    <col min="10" max="10" width="13.140625" style="2" customWidth="1"/>
    <col min="11" max="13" width="11.7109375" style="9" hidden="1" customWidth="1"/>
    <col min="14" max="14" width="10.7109375" style="2" customWidth="1"/>
    <col min="15" max="15" width="12.7109375" style="2" customWidth="1"/>
    <col min="16" max="16" width="14.7109375" style="15" hidden="1" customWidth="1"/>
    <col min="17" max="17" width="14.7109375" style="15" customWidth="1"/>
    <col min="18" max="18" width="15.7109375" style="2" customWidth="1"/>
    <col min="19" max="19" width="9.5703125" style="2" hidden="1" customWidth="1"/>
    <col min="20" max="20" width="13.7109375" style="9" hidden="1" customWidth="1"/>
    <col min="21" max="21" width="9.7109375" style="2" hidden="1" customWidth="1"/>
    <col min="22" max="22" width="2" style="9" hidden="1" customWidth="1"/>
    <col min="23" max="23" width="11.140625" style="2" hidden="1" customWidth="1"/>
    <col min="24" max="24" width="12" style="2" hidden="1" customWidth="1"/>
    <col min="25" max="25" width="13.7109375" style="2" hidden="1" customWidth="1"/>
    <col min="26" max="26" width="3.7109375" style="2" hidden="1" customWidth="1"/>
    <col min="27" max="27" width="25.7109375" style="2" hidden="1" customWidth="1"/>
    <col min="28" max="28" width="3.7109375" style="2" hidden="1" customWidth="1"/>
    <col min="29" max="30" width="11.42578125" style="2" hidden="1" customWidth="1"/>
    <col min="31" max="31" width="11.42578125" style="2" customWidth="1"/>
    <col min="32" max="16384" width="11.42578125" style="2"/>
  </cols>
  <sheetData>
    <row r="1" spans="1:26">
      <c r="A1" s="1" t="s">
        <v>0</v>
      </c>
    </row>
    <row r="2" spans="1:26">
      <c r="A2" s="1" t="s">
        <v>1</v>
      </c>
    </row>
    <row r="3" spans="1:26">
      <c r="A3" s="1" t="s">
        <v>4</v>
      </c>
    </row>
    <row r="4" spans="1:26">
      <c r="A4" s="1" t="s">
        <v>22</v>
      </c>
    </row>
    <row r="5" spans="1:26" ht="24.95" customHeight="1">
      <c r="A5" s="1" t="s">
        <v>31</v>
      </c>
      <c r="I5" s="24" t="s">
        <v>32</v>
      </c>
    </row>
    <row r="6" spans="1:26" ht="24.95" customHeight="1">
      <c r="A6" s="1" t="s">
        <v>31</v>
      </c>
      <c r="R6" s="24"/>
    </row>
    <row r="7" spans="1:26" ht="20.100000000000001" customHeight="1">
      <c r="A7" s="1" t="s">
        <v>31</v>
      </c>
      <c r="D7" s="77" t="s">
        <v>30</v>
      </c>
      <c r="E7" s="77"/>
      <c r="F7" s="77"/>
      <c r="G7" s="77"/>
      <c r="H7" s="77"/>
      <c r="I7" s="77" t="s">
        <v>33</v>
      </c>
      <c r="J7" s="77"/>
      <c r="K7" s="77"/>
      <c r="L7" s="77"/>
      <c r="N7" s="73" t="s">
        <v>107</v>
      </c>
      <c r="O7" s="78" t="s">
        <v>101</v>
      </c>
      <c r="P7" s="78"/>
      <c r="Q7" s="78"/>
      <c r="R7" s="78"/>
      <c r="Y7" s="14"/>
      <c r="Z7" s="14"/>
    </row>
    <row r="8" spans="1:26" ht="20.100000000000001" customHeight="1">
      <c r="A8" s="1" t="s">
        <v>31</v>
      </c>
      <c r="H8" s="22"/>
      <c r="I8" s="23"/>
      <c r="N8" s="23"/>
      <c r="S8" s="25"/>
      <c r="X8" s="22"/>
      <c r="Y8" s="14"/>
      <c r="Z8" s="14"/>
    </row>
    <row r="9" spans="1:26" ht="20.100000000000001" customHeight="1">
      <c r="A9" s="1" t="s">
        <v>31</v>
      </c>
      <c r="D9" s="23" t="s">
        <v>34</v>
      </c>
      <c r="E9" s="45"/>
      <c r="F9" s="45"/>
      <c r="G9" s="45"/>
      <c r="H9" s="25" t="s">
        <v>35</v>
      </c>
      <c r="I9" s="23"/>
      <c r="K9" s="22"/>
      <c r="L9" s="22"/>
      <c r="M9" s="22"/>
      <c r="N9" s="79" t="s">
        <v>106</v>
      </c>
      <c r="O9" s="79"/>
      <c r="P9" s="79"/>
      <c r="Q9" s="79"/>
      <c r="R9" s="79"/>
      <c r="S9" s="25"/>
      <c r="Y9" s="14"/>
      <c r="Z9" s="14"/>
    </row>
    <row r="10" spans="1:26" ht="20.100000000000001" customHeight="1">
      <c r="A10" s="1" t="s">
        <v>2</v>
      </c>
      <c r="E10" s="45"/>
      <c r="F10" s="45"/>
      <c r="G10" s="45"/>
      <c r="H10" s="45"/>
      <c r="I10" s="81"/>
      <c r="J10" s="81"/>
      <c r="K10" s="81"/>
      <c r="L10" s="81"/>
      <c r="M10" s="81"/>
      <c r="N10" s="81"/>
      <c r="Y10" s="14"/>
      <c r="Z10" s="14"/>
    </row>
    <row r="11" spans="1:26" ht="20.100000000000001" customHeight="1">
      <c r="A11" s="1" t="s">
        <v>31</v>
      </c>
      <c r="Y11" s="14"/>
      <c r="Z11" s="14"/>
    </row>
    <row r="12" spans="1:26" ht="20.100000000000001" customHeight="1">
      <c r="A12" s="1" t="s">
        <v>42</v>
      </c>
      <c r="Y12" s="14"/>
      <c r="Z12" s="14"/>
    </row>
    <row r="13" spans="1:26">
      <c r="A13" s="4" t="s">
        <v>24</v>
      </c>
    </row>
    <row r="14" spans="1:26">
      <c r="A14" s="4" t="s">
        <v>1</v>
      </c>
    </row>
    <row r="15" spans="1:26" ht="27" customHeight="1">
      <c r="A15" s="4" t="s">
        <v>2</v>
      </c>
      <c r="H15" s="83" t="s">
        <v>50</v>
      </c>
      <c r="I15" s="83"/>
      <c r="J15" s="83"/>
    </row>
    <row r="16" spans="1:26" ht="24.95" customHeight="1">
      <c r="A16" s="4" t="s">
        <v>2</v>
      </c>
      <c r="B16" s="3"/>
      <c r="C16" s="12"/>
      <c r="D16" s="32" t="s">
        <v>36</v>
      </c>
      <c r="E16" s="33"/>
      <c r="F16" s="33"/>
      <c r="G16" s="33"/>
      <c r="H16" s="32" t="s">
        <v>37</v>
      </c>
      <c r="I16" s="34" t="s">
        <v>41</v>
      </c>
      <c r="J16" s="32" t="s">
        <v>38</v>
      </c>
      <c r="K16" s="32"/>
      <c r="L16" s="32"/>
      <c r="M16" s="32"/>
      <c r="N16" s="32" t="s">
        <v>43</v>
      </c>
      <c r="O16" s="32" t="s">
        <v>39</v>
      </c>
      <c r="P16" s="32"/>
      <c r="Q16" s="32" t="s">
        <v>105</v>
      </c>
      <c r="R16" s="32" t="s">
        <v>40</v>
      </c>
    </row>
    <row r="17" spans="1:33">
      <c r="A17" s="4" t="s">
        <v>4</v>
      </c>
    </row>
    <row r="18" spans="1:33">
      <c r="A18" s="4" t="s">
        <v>5</v>
      </c>
    </row>
    <row r="19" spans="1:33" ht="20.100000000000001" customHeight="1">
      <c r="A19" s="35" t="s">
        <v>2</v>
      </c>
      <c r="B19" s="36"/>
      <c r="C19" s="37" t="s">
        <v>15</v>
      </c>
      <c r="D19" s="38" t="s">
        <v>9</v>
      </c>
      <c r="E19" s="39"/>
      <c r="F19" s="39"/>
      <c r="G19" s="39"/>
      <c r="H19" s="55" t="s">
        <v>27</v>
      </c>
      <c r="I19" s="56" t="s">
        <v>20</v>
      </c>
      <c r="J19" s="55" t="s">
        <v>19</v>
      </c>
      <c r="K19" s="57"/>
      <c r="L19" s="57" t="s">
        <v>21</v>
      </c>
      <c r="M19" s="57" t="s">
        <v>25</v>
      </c>
      <c r="N19" s="60" t="e">
        <f>J19*Y19*I19*AA19</f>
        <v>#VALUE!</v>
      </c>
      <c r="O19" s="58">
        <v>7.5</v>
      </c>
      <c r="P19" s="59"/>
      <c r="Q19" s="59" t="s">
        <v>105</v>
      </c>
      <c r="R19" s="60" t="e">
        <f>O19*N19</f>
        <v>#VALUE!</v>
      </c>
      <c r="T19" s="21"/>
      <c r="U19" s="26" t="e">
        <f>N19*1</f>
        <v>#VALUE!</v>
      </c>
      <c r="V19" s="27"/>
      <c r="W19" s="17" t="e">
        <f>R19*1</f>
        <v>#VALUE!</v>
      </c>
      <c r="X19" s="17" t="s">
        <v>19</v>
      </c>
      <c r="Y19" s="17" t="s">
        <v>67</v>
      </c>
      <c r="Z19" s="17" t="s">
        <v>21</v>
      </c>
      <c r="AA19" s="19" t="s">
        <v>68</v>
      </c>
      <c r="AB19" s="2" t="e">
        <f>AC19*AD19</f>
        <v>#VALUE!</v>
      </c>
      <c r="AC19" s="2" t="s">
        <v>20</v>
      </c>
      <c r="AD19" s="2" t="s">
        <v>69</v>
      </c>
    </row>
    <row r="20" spans="1:33">
      <c r="A20" s="4" t="s">
        <v>6</v>
      </c>
      <c r="R20" s="61"/>
    </row>
    <row r="21" spans="1:33">
      <c r="A21" s="4" t="s">
        <v>7</v>
      </c>
      <c r="R21" s="61"/>
    </row>
    <row r="22" spans="1:33" ht="20.100000000000001" customHeight="1">
      <c r="A22" s="4" t="s">
        <v>2</v>
      </c>
      <c r="C22" s="9" t="s">
        <v>17</v>
      </c>
      <c r="D22" s="3"/>
      <c r="E22" s="12"/>
      <c r="F22" s="12"/>
      <c r="G22" s="12"/>
      <c r="H22" s="3"/>
      <c r="I22" s="3"/>
      <c r="J22" s="46"/>
      <c r="K22" s="12"/>
      <c r="L22" s="12"/>
      <c r="M22" s="12"/>
      <c r="N22" s="65" t="e">
        <f>SUMIF(C:C,"Profiles",U:U)</f>
        <v>#VALUE!</v>
      </c>
      <c r="O22" s="48" t="s">
        <v>49</v>
      </c>
      <c r="P22" s="47"/>
      <c r="Q22" s="47"/>
      <c r="R22" s="62" t="e">
        <f>SUMIF(C:C,"Profiles",W:W)</f>
        <v>#VALUE!</v>
      </c>
      <c r="U22" s="28"/>
      <c r="V22" s="29"/>
      <c r="X22" s="18"/>
      <c r="Y22" s="18"/>
      <c r="Z22" s="18"/>
    </row>
    <row r="23" spans="1:33" ht="20.100000000000001" customHeight="1">
      <c r="A23" s="4" t="s">
        <v>2</v>
      </c>
      <c r="D23" s="80" t="s">
        <v>79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R23" s="62" t="e">
        <f>SUMIF(C:C,"Profiles",W:W)</f>
        <v>#VALUE!</v>
      </c>
      <c r="U23" s="28"/>
      <c r="V23" s="29"/>
      <c r="X23" s="18"/>
      <c r="Y23" s="18"/>
      <c r="Z23" s="18"/>
    </row>
    <row r="24" spans="1:33">
      <c r="A24" s="4" t="s">
        <v>8</v>
      </c>
    </row>
    <row r="25" spans="1:33">
      <c r="A25" s="4" t="s">
        <v>3</v>
      </c>
    </row>
    <row r="26" spans="1:33">
      <c r="A26" s="4" t="s">
        <v>10</v>
      </c>
    </row>
    <row r="27" spans="1:33">
      <c r="A27" s="4" t="s">
        <v>1</v>
      </c>
    </row>
    <row r="28" spans="1:33">
      <c r="A28" s="4" t="s">
        <v>2</v>
      </c>
    </row>
    <row r="29" spans="1:33" ht="21.75" customHeight="1">
      <c r="A29" s="4" t="s">
        <v>2</v>
      </c>
      <c r="H29" s="83" t="s">
        <v>51</v>
      </c>
      <c r="I29" s="83"/>
      <c r="J29" s="83"/>
    </row>
    <row r="30" spans="1:33" ht="42" customHeight="1">
      <c r="A30" s="4" t="s">
        <v>2</v>
      </c>
      <c r="B30" s="3"/>
      <c r="C30" s="12"/>
      <c r="D30" s="32" t="s">
        <v>44</v>
      </c>
      <c r="E30" s="33"/>
      <c r="F30" s="33"/>
      <c r="G30" s="33"/>
      <c r="H30" s="32" t="s">
        <v>36</v>
      </c>
      <c r="I30" s="80" t="s">
        <v>45</v>
      </c>
      <c r="J30" s="80"/>
      <c r="K30" s="32"/>
      <c r="L30" s="32"/>
      <c r="M30" s="32"/>
      <c r="N30" s="32" t="s">
        <v>46</v>
      </c>
      <c r="O30" s="32" t="s">
        <v>39</v>
      </c>
      <c r="P30" s="32"/>
      <c r="Q30" s="74" t="s">
        <v>108</v>
      </c>
      <c r="R30" s="32" t="s">
        <v>40</v>
      </c>
      <c r="AG30" s="51"/>
    </row>
    <row r="31" spans="1:33" hidden="1">
      <c r="A31" s="4" t="s">
        <v>2</v>
      </c>
      <c r="D31" s="14"/>
      <c r="E31" s="30"/>
      <c r="F31" s="30"/>
      <c r="G31" s="30"/>
      <c r="H31" s="14"/>
      <c r="I31" s="14"/>
      <c r="J31" s="14"/>
      <c r="K31" s="30"/>
      <c r="L31" s="30"/>
      <c r="M31" s="30"/>
      <c r="U31" s="31"/>
      <c r="V31" s="30"/>
      <c r="W31" s="14"/>
      <c r="X31" s="14"/>
      <c r="Y31" s="14"/>
      <c r="Z31" s="14"/>
    </row>
    <row r="32" spans="1:33">
      <c r="A32" s="4" t="s">
        <v>4</v>
      </c>
    </row>
    <row r="33" spans="1:30" ht="12.75" customHeight="1">
      <c r="A33" s="4" t="s">
        <v>5</v>
      </c>
    </row>
    <row r="34" spans="1:30" ht="20.100000000000001" customHeight="1">
      <c r="A34" s="4" t="s">
        <v>70</v>
      </c>
      <c r="C34" s="9" t="s">
        <v>16</v>
      </c>
      <c r="D34" s="40" t="s">
        <v>47</v>
      </c>
      <c r="E34" s="41" t="s">
        <v>29</v>
      </c>
      <c r="F34" s="44" t="s">
        <v>18</v>
      </c>
      <c r="G34" s="44" t="s">
        <v>23</v>
      </c>
      <c r="H34" s="41" t="s">
        <v>11</v>
      </c>
      <c r="I34" s="82" t="s">
        <v>48</v>
      </c>
      <c r="J34" s="82"/>
      <c r="K34" s="52"/>
      <c r="L34" s="53"/>
      <c r="M34" s="53" t="s">
        <v>13</v>
      </c>
      <c r="N34" s="54" t="str">
        <f>IF(M34="m","متر","عدد")</f>
        <v>عدد</v>
      </c>
      <c r="O34" s="84" t="s">
        <v>77</v>
      </c>
      <c r="P34" s="84"/>
      <c r="Q34" s="63" t="e">
        <f>O34*1.15</f>
        <v>#VALUE!</v>
      </c>
      <c r="R34" s="63" t="e">
        <f>Q34*I34</f>
        <v>#VALUE!</v>
      </c>
      <c r="S34" s="42"/>
      <c r="T34" s="21"/>
      <c r="U34" s="43" t="e">
        <f>I34*F34*T34</f>
        <v>#VALUE!</v>
      </c>
      <c r="V34" s="9" t="s">
        <v>12</v>
      </c>
      <c r="W34" s="20" t="s">
        <v>28</v>
      </c>
      <c r="X34" s="5" t="e">
        <f>K34*V34</f>
        <v>#VALUE!</v>
      </c>
      <c r="Y34" s="5"/>
      <c r="Z34" s="17"/>
      <c r="AA34" s="19"/>
    </row>
    <row r="35" spans="1:30" ht="20.100000000000001" customHeight="1">
      <c r="A35" s="4" t="s">
        <v>71</v>
      </c>
      <c r="C35" s="9" t="s">
        <v>16</v>
      </c>
      <c r="D35" s="41" t="s">
        <v>47</v>
      </c>
      <c r="E35" s="41" t="s">
        <v>29</v>
      </c>
      <c r="F35" s="44" t="s">
        <v>18</v>
      </c>
      <c r="G35" s="44" t="s">
        <v>23</v>
      </c>
      <c r="H35" s="41" t="s">
        <v>11</v>
      </c>
      <c r="I35" s="63"/>
      <c r="J35" s="72" t="e">
        <f>(IF(I35=0,0,IF(I35&lt;100,I35+20,(IF(I35&lt;200,I35+30,(IF(I35&lt;400,I35+40,(IF(I35&lt;1000,I35+50,(IF(999&lt;I35,I35+100)))))))))))*15/AC35</f>
        <v>#VALUE!</v>
      </c>
      <c r="K35" s="52"/>
      <c r="L35" s="53"/>
      <c r="M35" s="53" t="s">
        <v>13</v>
      </c>
      <c r="N35" s="54" t="s">
        <v>76</v>
      </c>
      <c r="O35" s="63">
        <v>3</v>
      </c>
      <c r="P35" s="64" t="s">
        <v>26</v>
      </c>
      <c r="Q35" s="64" t="s">
        <v>105</v>
      </c>
      <c r="R35" s="63" t="e">
        <f>O35*J35</f>
        <v>#VALUE!</v>
      </c>
      <c r="S35" s="42"/>
      <c r="T35" s="21"/>
      <c r="U35" s="43" t="e">
        <f>D35*F35*T35</f>
        <v>#VALUE!</v>
      </c>
      <c r="V35" s="9" t="s">
        <v>12</v>
      </c>
      <c r="W35" s="20" t="s">
        <v>28</v>
      </c>
      <c r="X35" s="5" t="e">
        <f>K35*V35</f>
        <v>#VALUE!</v>
      </c>
      <c r="Y35" s="5" t="e">
        <f>E35*W35</f>
        <v>#VALUE!</v>
      </c>
      <c r="Z35" s="17"/>
      <c r="AA35" s="19" t="s">
        <v>72</v>
      </c>
      <c r="AB35" s="2" t="s">
        <v>73</v>
      </c>
      <c r="AC35" s="2" t="s">
        <v>74</v>
      </c>
      <c r="AD35" s="2" t="s">
        <v>75</v>
      </c>
    </row>
    <row r="36" spans="1:30" ht="12.75" customHeight="1">
      <c r="A36" s="4" t="s">
        <v>6</v>
      </c>
    </row>
    <row r="37" spans="1:30">
      <c r="A37" s="4" t="s">
        <v>7</v>
      </c>
    </row>
    <row r="38" spans="1:30" ht="25.5" customHeight="1">
      <c r="A38" s="4" t="s">
        <v>2</v>
      </c>
      <c r="C38" s="9" t="s">
        <v>17</v>
      </c>
      <c r="D38" s="80" t="s">
        <v>78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16"/>
      <c r="Q38" s="16"/>
      <c r="R38" s="62" t="e">
        <f>SUMIF(C:C,"Articles",R:R)</f>
        <v>#VALUE!</v>
      </c>
      <c r="U38" s="28" t="e">
        <f>SUMIF(C:C,"Articles",U:U)</f>
        <v>#VALUE!</v>
      </c>
      <c r="V38" s="29"/>
      <c r="X38" s="18" t="e">
        <f>SUMIF(C:C,"Articles",X:X)</f>
        <v>#VALUE!</v>
      </c>
      <c r="Y38" s="18" t="e">
        <f>SUMIF(C:C,"Articles",Y:Y)</f>
        <v>#VALUE!</v>
      </c>
      <c r="Z38" s="18"/>
    </row>
    <row r="39" spans="1:30">
      <c r="A39" s="4" t="s">
        <v>8</v>
      </c>
    </row>
    <row r="40" spans="1:30">
      <c r="A40" s="4" t="s">
        <v>3</v>
      </c>
    </row>
    <row r="41" spans="1:30">
      <c r="A41" s="1" t="s">
        <v>6</v>
      </c>
    </row>
    <row r="42" spans="1:30">
      <c r="A42" s="1" t="s">
        <v>7</v>
      </c>
    </row>
    <row r="43" spans="1:30">
      <c r="A43" s="1" t="s">
        <v>2</v>
      </c>
    </row>
    <row r="44" spans="1:30" ht="15" customHeight="1">
      <c r="A44" s="1" t="s">
        <v>2</v>
      </c>
      <c r="D44" s="85" t="s">
        <v>52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Y44" s="3"/>
      <c r="Z44" s="3"/>
    </row>
    <row r="45" spans="1:30" ht="15" customHeight="1">
      <c r="A45" s="1" t="s">
        <v>2</v>
      </c>
      <c r="D45" s="85" t="s">
        <v>53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Y45" s="3"/>
      <c r="Z45" s="3"/>
    </row>
    <row r="46" spans="1:30" ht="15" customHeight="1">
      <c r="A46" s="1" t="s">
        <v>2</v>
      </c>
      <c r="D46" s="85" t="s">
        <v>54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Y46" s="3"/>
      <c r="Z46" s="3"/>
    </row>
    <row r="47" spans="1:30" ht="15" customHeight="1">
      <c r="A47" s="1" t="s">
        <v>2</v>
      </c>
      <c r="D47" s="85" t="s">
        <v>55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Y47" s="3"/>
      <c r="Z47" s="3"/>
    </row>
    <row r="48" spans="1:30" ht="15" customHeight="1">
      <c r="A48" s="1" t="s">
        <v>2</v>
      </c>
      <c r="D48" s="85" t="s">
        <v>56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Y48" s="3"/>
      <c r="Z48" s="3"/>
    </row>
    <row r="49" spans="1:26" ht="15" customHeight="1">
      <c r="A49" s="1" t="s">
        <v>2</v>
      </c>
      <c r="D49" s="85" t="s">
        <v>57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Y49" s="3"/>
      <c r="Z49" s="3"/>
    </row>
    <row r="50" spans="1:26" ht="15" customHeight="1">
      <c r="A50" s="1" t="s">
        <v>2</v>
      </c>
      <c r="D50" s="85" t="s">
        <v>58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Y50" s="3"/>
      <c r="Z50" s="3"/>
    </row>
    <row r="51" spans="1:26" ht="15" customHeight="1">
      <c r="A51" s="1" t="s">
        <v>2</v>
      </c>
      <c r="D51" s="85" t="s">
        <v>59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Y51" s="3"/>
      <c r="Z51" s="3"/>
    </row>
    <row r="52" spans="1:26" ht="15" customHeight="1">
      <c r="A52" s="1" t="s">
        <v>2</v>
      </c>
      <c r="D52" s="85" t="s">
        <v>60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Y52" s="3"/>
      <c r="Z52" s="3"/>
    </row>
    <row r="53" spans="1:26" ht="15" customHeight="1">
      <c r="A53" s="1" t="s">
        <v>2</v>
      </c>
      <c r="D53" s="85" t="s">
        <v>61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Y53" s="3"/>
      <c r="Z53" s="3"/>
    </row>
    <row r="54" spans="1:26" ht="15" customHeight="1">
      <c r="A54" s="1" t="s">
        <v>2</v>
      </c>
      <c r="D54" s="85" t="s">
        <v>62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Y54" s="3"/>
      <c r="Z54" s="3"/>
    </row>
    <row r="55" spans="1:26" ht="15" customHeight="1">
      <c r="A55" s="1" t="s">
        <v>2</v>
      </c>
      <c r="D55" s="85" t="s">
        <v>63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Y55" s="3"/>
      <c r="Z55" s="3"/>
    </row>
    <row r="56" spans="1:26" ht="15" customHeight="1">
      <c r="A56" s="1" t="s">
        <v>2</v>
      </c>
      <c r="D56" s="85" t="s">
        <v>64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6" t="s">
        <v>14</v>
      </c>
      <c r="T56" s="10"/>
      <c r="U56" s="13" t="e">
        <f>SUMIF(C:C,"Sum",U:U)</f>
        <v>#VALUE!</v>
      </c>
      <c r="V56" s="11"/>
      <c r="W56" s="8"/>
      <c r="X56" s="7" t="e">
        <f>SUMIF(C:C,"Sum",X:X)</f>
        <v>#VALUE!</v>
      </c>
      <c r="Y56" s="7" t="e">
        <f>SUMIF(C:C,"Sum",Y:Y)</f>
        <v>#VALUE!</v>
      </c>
      <c r="Z56" s="18"/>
    </row>
    <row r="57" spans="1:26" ht="15" customHeight="1">
      <c r="A57" s="1" t="s">
        <v>2</v>
      </c>
      <c r="D57" s="50"/>
      <c r="E57" s="50"/>
      <c r="F57" s="50"/>
      <c r="G57" s="50"/>
      <c r="H57" s="50"/>
      <c r="I57" s="50"/>
      <c r="J57" s="50" t="s">
        <v>65</v>
      </c>
      <c r="K57" s="50"/>
      <c r="L57" s="50"/>
      <c r="M57" s="50"/>
      <c r="N57" s="50"/>
      <c r="O57" s="50" t="s">
        <v>66</v>
      </c>
      <c r="P57" s="50"/>
      <c r="Q57" s="50"/>
      <c r="R57" s="50"/>
      <c r="S57" s="3"/>
      <c r="T57" s="12"/>
      <c r="U57" s="28"/>
      <c r="V57" s="49"/>
      <c r="W57" s="3"/>
      <c r="X57" s="18"/>
      <c r="Y57" s="18"/>
      <c r="Z57" s="18"/>
    </row>
    <row r="58" spans="1:26">
      <c r="A58" s="1" t="s">
        <v>8</v>
      </c>
    </row>
    <row r="59" spans="1:26">
      <c r="A59" s="1" t="s">
        <v>3</v>
      </c>
    </row>
  </sheetData>
  <mergeCells count="25">
    <mergeCell ref="D56:R56"/>
    <mergeCell ref="D54:R54"/>
    <mergeCell ref="D55:R55"/>
    <mergeCell ref="D49:R49"/>
    <mergeCell ref="D50:R50"/>
    <mergeCell ref="D51:R51"/>
    <mergeCell ref="D52:R52"/>
    <mergeCell ref="D53:R53"/>
    <mergeCell ref="D44:R44"/>
    <mergeCell ref="D45:R45"/>
    <mergeCell ref="D46:R46"/>
    <mergeCell ref="D47:R47"/>
    <mergeCell ref="D48:R48"/>
    <mergeCell ref="I7:L7"/>
    <mergeCell ref="D7:H7"/>
    <mergeCell ref="O7:R7"/>
    <mergeCell ref="N9:R9"/>
    <mergeCell ref="D38:O38"/>
    <mergeCell ref="I10:N10"/>
    <mergeCell ref="I34:J34"/>
    <mergeCell ref="I30:J30"/>
    <mergeCell ref="D23:O23"/>
    <mergeCell ref="H15:J15"/>
    <mergeCell ref="H29:J29"/>
    <mergeCell ref="O34:P34"/>
  </mergeCells>
  <pageMargins left="0.19685039370078741" right="0.19685039370078741" top="0.39370078740157483" bottom="0.39370078740157483" header="0.19685039370078741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B876-BE35-4185-B8EE-39DAAA2E66DA}">
  <dimension ref="A1:N35"/>
  <sheetViews>
    <sheetView rightToLeft="1" view="pageBreakPreview" zoomScale="115" zoomScaleNormal="100" zoomScaleSheetLayoutView="115" workbookViewId="0">
      <selection activeCell="F15" sqref="F15:G15"/>
    </sheetView>
  </sheetViews>
  <sheetFormatPr defaultRowHeight="15"/>
  <cols>
    <col min="6" max="6" width="9.28515625" customWidth="1"/>
    <col min="10" max="10" width="15.5703125" customWidth="1"/>
  </cols>
  <sheetData>
    <row r="1" spans="1:10" ht="13.15" customHeight="1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ht="48.6" customHeight="1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8">
      <c r="A3" s="81" t="s">
        <v>90</v>
      </c>
      <c r="B3" s="81"/>
      <c r="C3" s="81"/>
      <c r="D3" s="81" t="s">
        <v>89</v>
      </c>
      <c r="E3" s="81"/>
      <c r="F3" s="81"/>
      <c r="G3" s="96" t="s">
        <v>80</v>
      </c>
      <c r="H3" s="96"/>
      <c r="I3" s="97" t="s">
        <v>101</v>
      </c>
      <c r="J3" s="97"/>
    </row>
    <row r="4" spans="1:10" ht="18">
      <c r="A4" s="81" t="s">
        <v>99</v>
      </c>
      <c r="B4" s="81"/>
      <c r="C4" s="81"/>
      <c r="D4" s="81" t="s">
        <v>81</v>
      </c>
      <c r="E4" s="81"/>
      <c r="F4" s="81"/>
      <c r="G4" s="98"/>
      <c r="H4" s="98"/>
      <c r="I4" s="97"/>
      <c r="J4" s="97"/>
    </row>
    <row r="5" spans="1:10" ht="16.899999999999999" customHeight="1">
      <c r="A5" s="100" t="s">
        <v>91</v>
      </c>
      <c r="B5" s="100"/>
      <c r="C5" s="100"/>
      <c r="D5" s="100"/>
      <c r="E5" s="100"/>
      <c r="F5" s="75"/>
      <c r="G5" s="101" t="s">
        <v>102</v>
      </c>
      <c r="H5" s="101"/>
      <c r="I5" s="101"/>
      <c r="J5" s="101"/>
    </row>
    <row r="6" spans="1:10" ht="18">
      <c r="A6" s="100"/>
      <c r="B6" s="100"/>
      <c r="C6" s="100"/>
      <c r="D6" s="100"/>
      <c r="E6" s="100"/>
      <c r="F6" s="70"/>
      <c r="G6" s="81" t="s">
        <v>106</v>
      </c>
      <c r="H6" s="81"/>
      <c r="I6" s="81"/>
      <c r="J6" s="81"/>
    </row>
    <row r="7" spans="1:10" ht="20.45" customHeight="1">
      <c r="A7" s="81" t="s">
        <v>103</v>
      </c>
      <c r="B7" s="81"/>
      <c r="C7" s="81"/>
      <c r="D7" s="81"/>
      <c r="E7" s="81"/>
      <c r="F7" s="71"/>
      <c r="G7" s="81" t="s">
        <v>95</v>
      </c>
      <c r="H7" s="81"/>
      <c r="I7" s="81"/>
      <c r="J7" s="81"/>
    </row>
    <row r="8" spans="1:10" ht="21">
      <c r="A8" s="81" t="s">
        <v>104</v>
      </c>
      <c r="B8" s="81"/>
      <c r="C8" s="81"/>
      <c r="D8" s="81"/>
      <c r="E8" s="81"/>
      <c r="F8" s="76" t="s">
        <v>97</v>
      </c>
      <c r="G8" s="102" t="s">
        <v>109</v>
      </c>
      <c r="H8" s="102"/>
      <c r="I8" s="102"/>
      <c r="J8" s="102"/>
    </row>
    <row r="9" spans="1:10" ht="20.45" customHeight="1">
      <c r="A9" s="81" t="s">
        <v>110</v>
      </c>
      <c r="B9" s="81"/>
      <c r="C9" s="81"/>
      <c r="D9" s="81"/>
      <c r="E9" s="81"/>
      <c r="F9" s="66"/>
      <c r="G9" s="102"/>
      <c r="H9" s="102"/>
      <c r="I9" s="102"/>
      <c r="J9" s="102"/>
    </row>
    <row r="10" spans="1:10" ht="20.45" customHeight="1">
      <c r="A10" s="81" t="s">
        <v>111</v>
      </c>
      <c r="B10" s="81"/>
      <c r="C10" s="81"/>
      <c r="D10" s="81"/>
      <c r="E10" s="81"/>
      <c r="F10" s="66"/>
      <c r="G10" s="102"/>
      <c r="H10" s="102"/>
      <c r="I10" s="102"/>
      <c r="J10" s="102"/>
    </row>
    <row r="11" spans="1:10" ht="19.5">
      <c r="A11" s="99" t="s">
        <v>93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19.5">
      <c r="A12" s="87" t="s">
        <v>92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18">
      <c r="A13" s="67" t="s">
        <v>82</v>
      </c>
      <c r="B13" s="91" t="s">
        <v>83</v>
      </c>
      <c r="C13" s="91"/>
      <c r="D13" s="91"/>
      <c r="E13" s="91"/>
      <c r="F13" s="91" t="s">
        <v>45</v>
      </c>
      <c r="G13" s="91"/>
      <c r="H13" s="67" t="s">
        <v>46</v>
      </c>
      <c r="I13" s="91" t="s">
        <v>94</v>
      </c>
      <c r="J13" s="91"/>
    </row>
    <row r="14" spans="1:10" ht="18">
      <c r="A14" s="67">
        <v>1</v>
      </c>
      <c r="B14" s="88" t="s">
        <v>84</v>
      </c>
      <c r="C14" s="88"/>
      <c r="D14" s="88"/>
      <c r="E14" s="88"/>
      <c r="F14" s="89">
        <v>0</v>
      </c>
      <c r="G14" s="89"/>
      <c r="H14" s="67" t="s">
        <v>76</v>
      </c>
      <c r="I14" s="86"/>
      <c r="J14" s="86"/>
    </row>
    <row r="15" spans="1:10" ht="18">
      <c r="A15" s="67">
        <v>2</v>
      </c>
      <c r="B15" s="88" t="s">
        <v>85</v>
      </c>
      <c r="C15" s="88"/>
      <c r="D15" s="88"/>
      <c r="E15" s="88"/>
      <c r="F15" s="89">
        <v>0</v>
      </c>
      <c r="G15" s="89"/>
      <c r="H15" s="67" t="s">
        <v>76</v>
      </c>
      <c r="I15" s="86"/>
      <c r="J15" s="86"/>
    </row>
    <row r="16" spans="1:10" ht="18">
      <c r="A16" s="67">
        <v>3</v>
      </c>
      <c r="B16" s="88" t="s">
        <v>86</v>
      </c>
      <c r="C16" s="88"/>
      <c r="D16" s="88"/>
      <c r="E16" s="88"/>
      <c r="F16" s="91" t="s">
        <v>105</v>
      </c>
      <c r="G16" s="91"/>
      <c r="H16" s="67" t="s">
        <v>105</v>
      </c>
      <c r="I16" s="86"/>
      <c r="J16" s="86"/>
    </row>
    <row r="17" spans="1:14" ht="19.5">
      <c r="A17" s="92" t="s">
        <v>96</v>
      </c>
      <c r="B17" s="92"/>
      <c r="C17" s="92"/>
      <c r="D17" s="92"/>
      <c r="E17" s="92"/>
      <c r="F17" s="92"/>
      <c r="G17" s="92"/>
      <c r="H17" s="92"/>
      <c r="I17" s="93">
        <f>SUM(I14:J16)</f>
        <v>0</v>
      </c>
      <c r="J17" s="93"/>
    </row>
    <row r="18" spans="1:14" ht="19.5">
      <c r="A18" s="68"/>
      <c r="B18" s="68"/>
      <c r="C18" s="68"/>
      <c r="D18" s="68"/>
      <c r="E18" s="68"/>
      <c r="F18" s="68"/>
      <c r="G18" s="68"/>
      <c r="H18" s="68"/>
      <c r="I18" s="90"/>
      <c r="J18" s="90"/>
    </row>
    <row r="19" spans="1:14" ht="18">
      <c r="A19" s="85" t="s">
        <v>52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8">
      <c r="A20" s="85" t="s">
        <v>53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8">
      <c r="A21" s="85" t="s">
        <v>54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ht="18">
      <c r="A22" s="85" t="s">
        <v>55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8">
      <c r="A23" s="85" t="s">
        <v>56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8">
      <c r="A24" s="85" t="s">
        <v>57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8">
      <c r="A25" s="85" t="s">
        <v>58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18">
      <c r="A26" s="85" t="s">
        <v>59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18">
      <c r="A27" s="85" t="s">
        <v>60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ht="37.15" customHeight="1">
      <c r="A28" s="94" t="s">
        <v>100</v>
      </c>
      <c r="B28" s="94"/>
      <c r="C28" s="94"/>
      <c r="D28" s="94"/>
      <c r="E28" s="94"/>
      <c r="F28" s="94"/>
      <c r="G28" s="94"/>
      <c r="H28" s="94"/>
      <c r="I28" s="94"/>
      <c r="J28" s="94"/>
      <c r="K28" s="69"/>
      <c r="L28" s="69"/>
      <c r="M28" s="69"/>
      <c r="N28" s="69"/>
    </row>
    <row r="29" spans="1:14" ht="18">
      <c r="A29" s="85" t="s">
        <v>61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4" ht="18">
      <c r="A30" s="85" t="s">
        <v>62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18">
      <c r="A31" s="95" t="s">
        <v>98</v>
      </c>
      <c r="B31" s="95"/>
      <c r="C31" s="95"/>
      <c r="D31" s="95"/>
      <c r="E31" s="95"/>
      <c r="F31" s="95"/>
      <c r="G31" s="95"/>
      <c r="H31" s="95"/>
      <c r="I31" s="95"/>
      <c r="J31" s="95"/>
      <c r="K31" s="69"/>
      <c r="L31" s="69"/>
      <c r="M31" s="69"/>
      <c r="N31" s="69"/>
    </row>
    <row r="32" spans="1:14" ht="18">
      <c r="A32" s="85" t="s">
        <v>63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ht="18">
      <c r="A33" s="85" t="s">
        <v>64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ht="18">
      <c r="A34" s="66"/>
      <c r="B34" s="66"/>
      <c r="C34" s="66"/>
      <c r="D34" s="66"/>
      <c r="E34" s="66"/>
      <c r="F34" s="66"/>
      <c r="G34" s="66"/>
      <c r="H34" s="66"/>
      <c r="I34" s="66"/>
      <c r="J34" s="66"/>
    </row>
    <row r="35" spans="1:14" ht="18">
      <c r="A35" s="66"/>
      <c r="B35" s="66"/>
      <c r="C35" s="66"/>
      <c r="D35" s="66" t="s">
        <v>87</v>
      </c>
      <c r="E35" s="66"/>
      <c r="F35" s="66"/>
      <c r="G35" s="66"/>
      <c r="H35" s="66" t="s">
        <v>88</v>
      </c>
      <c r="I35" s="66"/>
      <c r="J35" s="66"/>
    </row>
  </sheetData>
  <mergeCells count="50">
    <mergeCell ref="D4:F4"/>
    <mergeCell ref="G6:J6"/>
    <mergeCell ref="G7:J7"/>
    <mergeCell ref="G4:H4"/>
    <mergeCell ref="A11:J11"/>
    <mergeCell ref="I4:J4"/>
    <mergeCell ref="A4:C4"/>
    <mergeCell ref="A8:E8"/>
    <mergeCell ref="A9:E9"/>
    <mergeCell ref="A10:E10"/>
    <mergeCell ref="A5:E6"/>
    <mergeCell ref="G5:J5"/>
    <mergeCell ref="A7:E7"/>
    <mergeCell ref="G8:J10"/>
    <mergeCell ref="A2:J2"/>
    <mergeCell ref="A3:C3"/>
    <mergeCell ref="G3:H3"/>
    <mergeCell ref="I3:J3"/>
    <mergeCell ref="D3:F3"/>
    <mergeCell ref="A19:N19"/>
    <mergeCell ref="A20:N20"/>
    <mergeCell ref="A21:N21"/>
    <mergeCell ref="A32:N32"/>
    <mergeCell ref="A33:N33"/>
    <mergeCell ref="A22:N22"/>
    <mergeCell ref="A23:N23"/>
    <mergeCell ref="A24:N24"/>
    <mergeCell ref="A25:N25"/>
    <mergeCell ref="A26:N26"/>
    <mergeCell ref="A30:N30"/>
    <mergeCell ref="A27:N27"/>
    <mergeCell ref="A29:N29"/>
    <mergeCell ref="A28:J28"/>
    <mergeCell ref="A31:J31"/>
    <mergeCell ref="I14:J14"/>
    <mergeCell ref="A12:J12"/>
    <mergeCell ref="B14:E14"/>
    <mergeCell ref="F14:G14"/>
    <mergeCell ref="I18:J18"/>
    <mergeCell ref="B15:E15"/>
    <mergeCell ref="F15:G15"/>
    <mergeCell ref="I15:J15"/>
    <mergeCell ref="B16:E16"/>
    <mergeCell ref="F16:G16"/>
    <mergeCell ref="I16:J16"/>
    <mergeCell ref="A17:H17"/>
    <mergeCell ref="I17:J17"/>
    <mergeCell ref="F13:G13"/>
    <mergeCell ref="I13:J13"/>
    <mergeCell ref="B13:E13"/>
  </mergeCells>
  <phoneticPr fontId="15" type="noConversion"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Tabelle1</vt:lpstr>
      <vt:lpstr>Sheet1</vt:lpstr>
      <vt:lpstr>Sheet1!Print_Area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Kuhlemann</dc:creator>
  <cp:lastModifiedBy>farrokh</cp:lastModifiedBy>
  <cp:lastPrinted>2018-02-19T12:43:33Z</cp:lastPrinted>
  <dcterms:created xsi:type="dcterms:W3CDTF">2012-01-23T10:06:02Z</dcterms:created>
  <dcterms:modified xsi:type="dcterms:W3CDTF">2025-08-12T10:27:49Z</dcterms:modified>
</cp:coreProperties>
</file>